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rc7051\Desktop\"/>
    </mc:Choice>
  </mc:AlternateContent>
  <xr:revisionPtr revIDLastSave="0" documentId="13_ncr:1_{5B2EA3B4-9397-466A-9B89-DB69354AEA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zakági elszámolás" sheetId="1" r:id="rId1"/>
    <sheet name="Kategóriák Pénze" sheetId="2" r:id="rId2"/>
    <sheet name="Pénzdíj felosztá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F28" i="1"/>
  <c r="F27" i="1"/>
  <c r="F26" i="1"/>
  <c r="E28" i="1"/>
  <c r="E27" i="1"/>
  <c r="E26" i="1"/>
  <c r="G25" i="1"/>
  <c r="G24" i="1"/>
  <c r="F25" i="1"/>
  <c r="F24" i="1"/>
  <c r="E25" i="1"/>
  <c r="E24" i="1"/>
  <c r="F23" i="1"/>
  <c r="F22" i="1"/>
  <c r="F21" i="1"/>
  <c r="F20" i="1"/>
  <c r="E23" i="1"/>
  <c r="E22" i="1"/>
  <c r="E21" i="1"/>
  <c r="E20" i="1"/>
  <c r="F19" i="1"/>
  <c r="F18" i="1"/>
  <c r="F17" i="1"/>
  <c r="E19" i="1"/>
  <c r="E18" i="1"/>
  <c r="E17" i="1"/>
  <c r="F16" i="1"/>
  <c r="E16" i="1"/>
  <c r="E15" i="1"/>
  <c r="F15" i="1"/>
  <c r="F14" i="1"/>
  <c r="E14" i="1"/>
  <c r="F13" i="1"/>
  <c r="E13" i="1"/>
  <c r="E12" i="1"/>
  <c r="E11" i="1"/>
  <c r="G19" i="1" l="1"/>
  <c r="G20" i="1"/>
  <c r="G21" i="1"/>
  <c r="G22" i="1"/>
  <c r="G23" i="1"/>
  <c r="G15" i="1"/>
  <c r="G14" i="1"/>
  <c r="G16" i="1"/>
  <c r="G17" i="1"/>
  <c r="G18" i="1"/>
  <c r="G13" i="1"/>
  <c r="F11" i="1"/>
  <c r="F12" i="1"/>
  <c r="H33" i="3"/>
  <c r="H32" i="3"/>
  <c r="G32" i="3"/>
  <c r="H31" i="3"/>
  <c r="G31" i="3"/>
  <c r="F31" i="3"/>
  <c r="H30" i="3"/>
  <c r="G30" i="3"/>
  <c r="F30" i="3"/>
  <c r="H29" i="3"/>
  <c r="G29" i="3"/>
  <c r="F29" i="3"/>
  <c r="E29" i="3"/>
  <c r="H28" i="3"/>
  <c r="G28" i="3"/>
  <c r="F28" i="3"/>
  <c r="E28" i="3"/>
  <c r="H27" i="3"/>
  <c r="G27" i="3"/>
  <c r="F27" i="3"/>
  <c r="E27" i="3"/>
  <c r="D27" i="3"/>
  <c r="H26" i="3"/>
  <c r="G26" i="3"/>
  <c r="F26" i="3"/>
  <c r="E26" i="3"/>
  <c r="D26" i="3"/>
  <c r="C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14" i="3"/>
  <c r="G14" i="3"/>
  <c r="F14" i="3"/>
  <c r="E14" i="3"/>
  <c r="D14" i="3"/>
  <c r="C14" i="3"/>
  <c r="B14" i="3"/>
  <c r="E13" i="2"/>
  <c r="F12" i="2"/>
  <c r="F13" i="2" s="1"/>
  <c r="F14" i="2" s="1"/>
  <c r="E6" i="2"/>
  <c r="F6" i="2" s="1"/>
  <c r="F5" i="2"/>
  <c r="G12" i="1"/>
  <c r="G11" i="1"/>
  <c r="F7" i="2" l="1"/>
  <c r="F29" i="1"/>
  <c r="E29" i="1"/>
  <c r="G29" i="1"/>
</calcChain>
</file>

<file path=xl/sharedStrings.xml><?xml version="1.0" encoding="utf-8"?>
<sst xmlns="http://schemas.openxmlformats.org/spreadsheetml/2006/main" count="79" uniqueCount="63">
  <si>
    <t>JEGYZŐKÖNYV</t>
  </si>
  <si>
    <t>Lovastusa versenyeken beszedett szakági pénzekről</t>
  </si>
  <si>
    <t>Helyszín:</t>
  </si>
  <si>
    <t>Időpont:</t>
  </si>
  <si>
    <t>Verseny rendezője:</t>
  </si>
  <si>
    <t>Versenybíróság elnöke:</t>
  </si>
  <si>
    <t>Technikai küldött:</t>
  </si>
  <si>
    <t>Versenyiroda:</t>
  </si>
  <si>
    <t>Kategóriák</t>
  </si>
  <si>
    <t>Nevezési díj</t>
  </si>
  <si>
    <t>Indulók  /Díjlovaglás/</t>
  </si>
  <si>
    <t>Rendezőé</t>
  </si>
  <si>
    <t>Befizetendő  MLTSzB felé</t>
  </si>
  <si>
    <t>Pénzdíj alap</t>
  </si>
  <si>
    <t>Összesen:</t>
  </si>
  <si>
    <t>Lovastusa Szakággal elszámol:</t>
  </si>
  <si>
    <t xml:space="preserve"> versenyrendező  aláírása</t>
  </si>
  <si>
    <t>A kitöltött adatok, a valóságnak megfelelnek:</t>
  </si>
  <si>
    <t>vezető bíró, vagy technikai küldött  aláírása</t>
  </si>
  <si>
    <t>Egyenlő terhelésű kategóriák esetén</t>
  </si>
  <si>
    <t>50 – 50%</t>
  </si>
  <si>
    <t>Startok száma</t>
  </si>
  <si>
    <t>Indulók %-os elosztása</t>
  </si>
  <si>
    <t>Összes pénzdíj</t>
  </si>
  <si>
    <t>Kategória pénzdíja</t>
  </si>
  <si>
    <t>Ellenőrzés:</t>
  </si>
  <si>
    <t>Nem egyenlő terhelésű kategóriák esetén</t>
  </si>
  <si>
    <t>60 – 40%</t>
  </si>
  <si>
    <t>A SZÜRKE CELLÁKHOZ NE NYÚLJ!</t>
  </si>
  <si>
    <t>A dupla keretes cellákba írj!</t>
  </si>
  <si>
    <t>SZABÁLYZAT SZERINTI PÉNZDÍJ FELOSZTÁS</t>
  </si>
  <si>
    <t>Hely</t>
  </si>
  <si>
    <t>I N D U L Ó K   S Z Á M A</t>
  </si>
  <si>
    <t>2 - 4</t>
  </si>
  <si>
    <t>5 - 8</t>
  </si>
  <si>
    <t>9 - 16</t>
  </si>
  <si>
    <t>16 – 25</t>
  </si>
  <si>
    <t>26 – 35</t>
  </si>
  <si>
    <t>36 – 45</t>
  </si>
  <si>
    <t>45 &lt;</t>
  </si>
  <si>
    <t>összesen</t>
  </si>
  <si>
    <t>SZÁMÍTÁSI SEGÉDLET</t>
  </si>
  <si>
    <r>
      <t>Kitöltendő</t>
    </r>
    <r>
      <rPr>
        <sz val="14"/>
        <color theme="1"/>
        <rFont val="Times New Roman"/>
        <family val="1"/>
        <charset val="238"/>
      </rPr>
      <t>: pénzdíj összege, és a startok száma.</t>
    </r>
  </si>
  <si>
    <t>Startok száma:</t>
  </si>
  <si>
    <t>Pénzdíj összege:</t>
  </si>
  <si>
    <t>AC – nyitott</t>
  </si>
  <si>
    <t>AC – REV felkészítő</t>
  </si>
  <si>
    <t>CCN AK 80 – kezdő lovas</t>
  </si>
  <si>
    <t>CCN AK 80 – nyitott</t>
  </si>
  <si>
    <t>CCN AK 80 – nyitott - CCN*lovasok</t>
  </si>
  <si>
    <t>CCN A0 90 – előkezdő ló</t>
  </si>
  <si>
    <t>CCN A0 90 – nyitott</t>
  </si>
  <si>
    <t>CCN A0 90 – nyitott - CCN*lovasok</t>
  </si>
  <si>
    <t xml:space="preserve">CCN A0 90 –  ifjúsági lovas </t>
  </si>
  <si>
    <t>CCN A 100 – kezdő ló</t>
  </si>
  <si>
    <t>CCN A 100 – amatőr</t>
  </si>
  <si>
    <t xml:space="preserve">CCN A 100 - nyitott </t>
  </si>
  <si>
    <t xml:space="preserve">CCN A 100 – ifi </t>
  </si>
  <si>
    <t>CCN1*-Intro</t>
  </si>
  <si>
    <t xml:space="preserve">CCN1*-Intro - ifjúsági lovas </t>
  </si>
  <si>
    <t>CCN2* -  nyitott</t>
  </si>
  <si>
    <t>CCN2* -  fiatal lovas</t>
  </si>
  <si>
    <t>CCN3* -  nyitott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</si>
</sst>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Ft&quot;;[Red]#,##0&quot; Ft&quot;"/>
    <numFmt numFmtId="165" formatCode="#,##0&quot; Ft&quot;;[Red]&quot;-&quot;#,##0&quot; Ft&quot;"/>
    <numFmt numFmtId="166" formatCode="#,##0&quot; &quot;[$Ft-40E];[Red]&quot;-&quot;#,##0&quot; &quot;[$Ft-40E]"/>
    <numFmt numFmtId="167" formatCode="#,##0.00&quot; &quot;[$Ft-40E];[Red]&quot;-&quot;#,##0.00&quot; &quot;[$Ft-40E]"/>
  </numFmts>
  <fonts count="38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8"/>
      <color rgb="FF003366"/>
      <name val="Cambria"/>
      <family val="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FF99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0"/>
      <color theme="1"/>
      <name val="Arial CE"/>
      <charset val="238"/>
    </font>
    <font>
      <b/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theme="1"/>
      <name val="Georgia"/>
      <family val="1"/>
      <charset val="238"/>
    </font>
    <font>
      <i/>
      <sz val="10"/>
      <color theme="1"/>
      <name val="Georgia"/>
      <family val="1"/>
      <charset val="238"/>
    </font>
    <font>
      <sz val="8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b/>
      <i/>
      <sz val="10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2"/>
      <color theme="1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i/>
      <u/>
      <sz val="10"/>
      <color theme="1"/>
      <name val="Georgia"/>
      <family val="1"/>
      <charset val="238"/>
    </font>
    <font>
      <b/>
      <outline/>
      <shadow/>
      <u/>
      <sz val="12"/>
      <color rgb="FFFF3333"/>
      <name val="Georgia"/>
      <family val="1"/>
      <charset val="238"/>
    </font>
    <font>
      <b/>
      <u/>
      <sz val="12"/>
      <color theme="1"/>
      <name val="Georgia"/>
      <family val="1"/>
      <charset val="238"/>
    </font>
    <font>
      <b/>
      <shadow/>
      <u/>
      <sz val="12"/>
      <color rgb="FF009900"/>
      <name val="Georgia"/>
      <family val="1"/>
      <charset val="238"/>
    </font>
    <font>
      <u/>
      <sz val="10"/>
      <color theme="1"/>
      <name val="Georgia"/>
      <family val="1"/>
      <charset val="238"/>
    </font>
    <font>
      <sz val="14"/>
      <color theme="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EEEEEE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0" borderId="2"/>
    <xf numFmtId="0" fontId="6" fillId="0" borderId="3"/>
    <xf numFmtId="0" fontId="7" fillId="0" borderId="4"/>
    <xf numFmtId="0" fontId="7" fillId="0" borderId="0"/>
    <xf numFmtId="0" fontId="13" fillId="4" borderId="0"/>
    <xf numFmtId="0" fontId="19" fillId="3" borderId="0"/>
    <xf numFmtId="0" fontId="20" fillId="23" borderId="0"/>
    <xf numFmtId="0" fontId="3" fillId="7" borderId="1"/>
    <xf numFmtId="0" fontId="14" fillId="22" borderId="8"/>
    <xf numFmtId="0" fontId="21" fillId="22" borderId="1"/>
    <xf numFmtId="0" fontId="11" fillId="0" borderId="6"/>
    <xf numFmtId="0" fontId="8" fillId="16" borderId="5"/>
    <xf numFmtId="0" fontId="9" fillId="0" borderId="0"/>
    <xf numFmtId="0" fontId="12" fillId="17" borderId="7"/>
    <xf numFmtId="0" fontId="15" fillId="0" borderId="0"/>
    <xf numFmtId="0" fontId="17" fillId="0" borderId="9"/>
    <xf numFmtId="0" fontId="1" fillId="2" borderId="0"/>
    <xf numFmtId="0" fontId="1" fillId="8" borderId="0"/>
    <xf numFmtId="0" fontId="2" fillId="12" borderId="0"/>
    <xf numFmtId="0" fontId="1" fillId="3" borderId="0"/>
    <xf numFmtId="0" fontId="1" fillId="9" borderId="0"/>
    <xf numFmtId="0" fontId="2" fillId="9" borderId="0"/>
    <xf numFmtId="0" fontId="1" fillId="4" borderId="0"/>
    <xf numFmtId="0" fontId="1" fillId="10" borderId="0"/>
    <xf numFmtId="0" fontId="2" fillId="10" borderId="0"/>
    <xf numFmtId="0" fontId="1" fillId="5" borderId="0"/>
    <xf numFmtId="0" fontId="1" fillId="5" borderId="0"/>
    <xf numFmtId="0" fontId="2" fillId="13" borderId="0"/>
    <xf numFmtId="0" fontId="1" fillId="6" borderId="0"/>
    <xf numFmtId="0" fontId="1" fillId="8" borderId="0"/>
    <xf numFmtId="0" fontId="2" fillId="14" borderId="0"/>
    <xf numFmtId="0" fontId="1" fillId="7" borderId="0"/>
    <xf numFmtId="0" fontId="1" fillId="11" borderId="0"/>
    <xf numFmtId="0" fontId="2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2" fillId="18" borderId="0"/>
    <xf numFmtId="0" fontId="2" fillId="19" borderId="0"/>
    <xf numFmtId="0" fontId="2" fillId="20" borderId="0"/>
    <xf numFmtId="0" fontId="2" fillId="13" borderId="0"/>
    <xf numFmtId="0" fontId="2" fillId="14" borderId="0"/>
    <xf numFmtId="0" fontId="2" fillId="21" borderId="0"/>
    <xf numFmtId="0" fontId="16" fillId="0" borderId="0"/>
    <xf numFmtId="0" fontId="18" fillId="0" borderId="0"/>
    <xf numFmtId="167" fontId="18" fillId="0" borderId="0"/>
  </cellStyleXfs>
  <cellXfs count="173">
    <xf numFmtId="0" fontId="0" fillId="0" borderId="0" xfId="0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165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 wrapText="1"/>
    </xf>
    <xf numFmtId="0" fontId="24" fillId="0" borderId="0" xfId="0" applyFont="1"/>
    <xf numFmtId="0" fontId="23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166" fontId="23" fillId="25" borderId="11" xfId="0" applyNumberFormat="1" applyFont="1" applyFill="1" applyBorder="1" applyAlignment="1">
      <alignment horizontal="center" vertical="center"/>
    </xf>
    <xf numFmtId="166" fontId="22" fillId="25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/>
    <xf numFmtId="49" fontId="23" fillId="0" borderId="0" xfId="44" applyNumberFormat="1" applyFont="1" applyFill="1" applyBorder="1" applyAlignment="1" applyProtection="1">
      <alignment horizontal="center" vertical="center"/>
    </xf>
    <xf numFmtId="49" fontId="23" fillId="0" borderId="16" xfId="44" applyNumberFormat="1" applyFont="1" applyFill="1" applyBorder="1" applyAlignment="1" applyProtection="1">
      <alignment horizontal="center" vertical="center"/>
    </xf>
    <xf numFmtId="1" fontId="23" fillId="24" borderId="14" xfId="44" applyNumberFormat="1" applyFont="1" applyFill="1" applyBorder="1" applyAlignment="1" applyProtection="1">
      <alignment horizontal="center" vertical="center"/>
    </xf>
    <xf numFmtId="9" fontId="22" fillId="24" borderId="17" xfId="44" applyNumberFormat="1" applyFont="1" applyFill="1" applyBorder="1" applyAlignment="1" applyProtection="1">
      <alignment horizontal="center" vertical="center"/>
    </xf>
    <xf numFmtId="9" fontId="22" fillId="24" borderId="15" xfId="44" applyNumberFormat="1" applyFont="1" applyFill="1" applyBorder="1" applyAlignment="1" applyProtection="1">
      <alignment horizontal="center" vertical="center"/>
    </xf>
    <xf numFmtId="1" fontId="23" fillId="0" borderId="18" xfId="44" applyNumberFormat="1" applyFont="1" applyFill="1" applyBorder="1" applyAlignment="1" applyProtection="1">
      <alignment horizontal="center" vertical="center"/>
    </xf>
    <xf numFmtId="9" fontId="22" fillId="0" borderId="0" xfId="44" applyNumberFormat="1" applyFont="1" applyFill="1" applyBorder="1" applyAlignment="1" applyProtection="1">
      <alignment horizontal="center" vertical="center"/>
    </xf>
    <xf numFmtId="9" fontId="22" fillId="0" borderId="16" xfId="44" applyNumberFormat="1" applyFont="1" applyFill="1" applyBorder="1" applyAlignment="1" applyProtection="1">
      <alignment horizontal="center" vertical="center"/>
    </xf>
    <xf numFmtId="1" fontId="23" fillId="24" borderId="18" xfId="44" applyNumberFormat="1" applyFont="1" applyFill="1" applyBorder="1" applyAlignment="1" applyProtection="1">
      <alignment horizontal="center" vertical="center"/>
    </xf>
    <xf numFmtId="9" fontId="22" fillId="24" borderId="0" xfId="44" applyNumberFormat="1" applyFont="1" applyFill="1" applyBorder="1" applyAlignment="1" applyProtection="1">
      <alignment horizontal="center" vertical="center"/>
    </xf>
    <xf numFmtId="9" fontId="22" fillId="24" borderId="16" xfId="44" applyNumberFormat="1" applyFont="1" applyFill="1" applyBorder="1" applyAlignment="1" applyProtection="1">
      <alignment horizontal="center" vertical="center"/>
    </xf>
    <xf numFmtId="1" fontId="23" fillId="0" borderId="19" xfId="44" applyNumberFormat="1" applyFont="1" applyFill="1" applyBorder="1" applyAlignment="1" applyProtection="1">
      <alignment horizontal="center" vertical="center"/>
    </xf>
    <xf numFmtId="9" fontId="22" fillId="0" borderId="12" xfId="44" applyNumberFormat="1" applyFont="1" applyFill="1" applyBorder="1" applyAlignment="1" applyProtection="1">
      <alignment horizontal="center" vertical="center"/>
    </xf>
    <xf numFmtId="9" fontId="22" fillId="0" borderId="20" xfId="44" applyNumberFormat="1" applyFont="1" applyFill="1" applyBorder="1" applyAlignment="1" applyProtection="1">
      <alignment horizontal="center" vertical="center"/>
    </xf>
    <xf numFmtId="1" fontId="24" fillId="0" borderId="0" xfId="44" applyNumberFormat="1" applyFont="1" applyFill="1" applyBorder="1" applyAlignment="1" applyProtection="1">
      <alignment horizontal="center" vertical="center"/>
    </xf>
    <xf numFmtId="9" fontId="24" fillId="0" borderId="0" xfId="44" applyNumberFormat="1" applyFont="1" applyFill="1" applyBorder="1" applyAlignment="1" applyProtection="1">
      <alignment horizontal="center" vertical="center"/>
    </xf>
    <xf numFmtId="0" fontId="23" fillId="26" borderId="1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/>
    </xf>
    <xf numFmtId="49" fontId="23" fillId="0" borderId="12" xfId="44" applyNumberFormat="1" applyFont="1" applyFill="1" applyBorder="1" applyAlignment="1" applyProtection="1">
      <alignment horizontal="center" vertical="center"/>
    </xf>
    <xf numFmtId="49" fontId="23" fillId="0" borderId="20" xfId="44" applyNumberFormat="1" applyFont="1" applyFill="1" applyBorder="1" applyAlignment="1" applyProtection="1">
      <alignment horizontal="center" vertical="center"/>
    </xf>
    <xf numFmtId="1" fontId="22" fillId="26" borderId="11" xfId="44" applyNumberFormat="1" applyFont="1" applyFill="1" applyBorder="1" applyAlignment="1" applyProtection="1">
      <alignment horizontal="center" vertical="center"/>
    </xf>
    <xf numFmtId="164" fontId="22" fillId="26" borderId="11" xfId="44" applyNumberFormat="1" applyFont="1" applyFill="1" applyBorder="1" applyAlignment="1" applyProtection="1">
      <alignment horizontal="center" vertical="center"/>
    </xf>
    <xf numFmtId="1" fontId="22" fillId="0" borderId="11" xfId="44" applyNumberFormat="1" applyFont="1" applyFill="1" applyBorder="1" applyAlignment="1" applyProtection="1">
      <alignment horizontal="center" vertical="center"/>
    </xf>
    <xf numFmtId="164" fontId="22" fillId="0" borderId="11" xfId="44" applyNumberFormat="1" applyFont="1" applyFill="1" applyBorder="1" applyAlignment="1" applyProtection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5" fontId="22" fillId="24" borderId="14" xfId="0" applyNumberFormat="1" applyFont="1" applyFill="1" applyBorder="1" applyAlignment="1">
      <alignment horizontal="center" vertical="center" wrapText="1"/>
    </xf>
    <xf numFmtId="164" fontId="24" fillId="30" borderId="23" xfId="0" applyNumberFormat="1" applyFont="1" applyFill="1" applyBorder="1" applyAlignment="1">
      <alignment horizontal="center" vertical="center" wrapText="1"/>
    </xf>
    <xf numFmtId="164" fontId="24" fillId="30" borderId="24" xfId="0" applyNumberFormat="1" applyFont="1" applyFill="1" applyBorder="1" applyAlignment="1">
      <alignment horizontal="center" vertical="center" wrapText="1"/>
    </xf>
    <xf numFmtId="164" fontId="24" fillId="30" borderId="25" xfId="0" applyNumberFormat="1" applyFont="1" applyFill="1" applyBorder="1" applyAlignment="1">
      <alignment horizontal="center" vertical="center" wrapText="1"/>
    </xf>
    <xf numFmtId="0" fontId="22" fillId="28" borderId="23" xfId="0" applyFont="1" applyFill="1" applyBorder="1" applyAlignment="1">
      <alignment horizontal="center" vertical="center" wrapText="1"/>
    </xf>
    <xf numFmtId="165" fontId="22" fillId="28" borderId="23" xfId="0" applyNumberFormat="1" applyFont="1" applyFill="1" applyBorder="1" applyAlignment="1">
      <alignment horizontal="center" vertical="center" wrapText="1"/>
    </xf>
    <xf numFmtId="165" fontId="22" fillId="29" borderId="23" xfId="0" applyNumberFormat="1" applyFont="1" applyFill="1" applyBorder="1" applyAlignment="1">
      <alignment horizontal="center" vertical="center" wrapText="1"/>
    </xf>
    <xf numFmtId="0" fontId="22" fillId="29" borderId="23" xfId="0" applyFont="1" applyFill="1" applyBorder="1" applyAlignment="1">
      <alignment horizontal="center" vertical="center" wrapText="1"/>
    </xf>
    <xf numFmtId="165" fontId="22" fillId="28" borderId="24" xfId="0" applyNumberFormat="1" applyFont="1" applyFill="1" applyBorder="1" applyAlignment="1">
      <alignment horizontal="center" vertical="center" wrapText="1"/>
    </xf>
    <xf numFmtId="165" fontId="22" fillId="28" borderId="27" xfId="0" applyNumberFormat="1" applyFont="1" applyFill="1" applyBorder="1" applyAlignment="1">
      <alignment horizontal="center" vertical="center" wrapText="1"/>
    </xf>
    <xf numFmtId="165" fontId="22" fillId="28" borderId="25" xfId="0" applyNumberFormat="1" applyFont="1" applyFill="1" applyBorder="1" applyAlignment="1">
      <alignment horizontal="center" vertical="center" wrapText="1"/>
    </xf>
    <xf numFmtId="165" fontId="22" fillId="29" borderId="25" xfId="0" applyNumberFormat="1" applyFont="1" applyFill="1" applyBorder="1" applyAlignment="1">
      <alignment horizontal="center" vertical="center" wrapText="1"/>
    </xf>
    <xf numFmtId="165" fontId="22" fillId="28" borderId="29" xfId="0" applyNumberFormat="1" applyFont="1" applyFill="1" applyBorder="1" applyAlignment="1">
      <alignment horizontal="center" vertical="center" wrapText="1"/>
    </xf>
    <xf numFmtId="0" fontId="22" fillId="28" borderId="23" xfId="0" applyFont="1" applyFill="1" applyBorder="1" applyAlignment="1">
      <alignment vertical="center" wrapText="1"/>
    </xf>
    <xf numFmtId="164" fontId="24" fillId="28" borderId="23" xfId="0" applyNumberFormat="1" applyFont="1" applyFill="1" applyBorder="1" applyAlignment="1">
      <alignment horizontal="center" vertical="center" wrapText="1"/>
    </xf>
    <xf numFmtId="0" fontId="22" fillId="29" borderId="23" xfId="0" applyFont="1" applyFill="1" applyBorder="1" applyAlignment="1">
      <alignment vertical="center" wrapText="1"/>
    </xf>
    <xf numFmtId="0" fontId="25" fillId="28" borderId="26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vertical="center" wrapText="1"/>
    </xf>
    <xf numFmtId="164" fontId="24" fillId="28" borderId="24" xfId="0" applyNumberFormat="1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5" fillId="29" borderId="28" xfId="0" applyFont="1" applyFill="1" applyBorder="1" applyAlignment="1">
      <alignment horizontal="center" vertical="center"/>
    </xf>
    <xf numFmtId="0" fontId="22" fillId="29" borderId="25" xfId="0" applyFont="1" applyFill="1" applyBorder="1" applyAlignment="1">
      <alignment vertical="center" wrapText="1"/>
    </xf>
    <xf numFmtId="164" fontId="24" fillId="28" borderId="25" xfId="0" applyNumberFormat="1" applyFont="1" applyFill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164" fontId="24" fillId="29" borderId="23" xfId="0" applyNumberFormat="1" applyFont="1" applyFill="1" applyBorder="1" applyAlignment="1">
      <alignment horizontal="center" vertical="center" wrapText="1"/>
    </xf>
    <xf numFmtId="0" fontId="22" fillId="30" borderId="23" xfId="0" applyFont="1" applyFill="1" applyBorder="1" applyAlignment="1">
      <alignment vertical="center" wrapText="1"/>
    </xf>
    <xf numFmtId="0" fontId="22" fillId="30" borderId="23" xfId="0" applyFont="1" applyFill="1" applyBorder="1" applyAlignment="1">
      <alignment horizontal="center" vertical="center" wrapText="1"/>
    </xf>
    <xf numFmtId="165" fontId="22" fillId="30" borderId="23" xfId="0" applyNumberFormat="1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/>
    </xf>
    <xf numFmtId="0" fontId="22" fillId="29" borderId="24" xfId="0" applyFont="1" applyFill="1" applyBorder="1" applyAlignment="1">
      <alignment vertical="center" wrapText="1"/>
    </xf>
    <xf numFmtId="0" fontId="25" fillId="28" borderId="30" xfId="0" applyFont="1" applyFill="1" applyBorder="1" applyAlignment="1">
      <alignment horizontal="center" vertical="center"/>
    </xf>
    <xf numFmtId="165" fontId="22" fillId="28" borderId="31" xfId="0" applyNumberFormat="1" applyFont="1" applyFill="1" applyBorder="1" applyAlignment="1">
      <alignment horizontal="center" vertical="center" wrapText="1"/>
    </xf>
    <xf numFmtId="0" fontId="25" fillId="29" borderId="30" xfId="0" applyFont="1" applyFill="1" applyBorder="1" applyAlignment="1">
      <alignment horizontal="center" vertical="center"/>
    </xf>
    <xf numFmtId="0" fontId="25" fillId="30" borderId="30" xfId="0" applyFont="1" applyFill="1" applyBorder="1" applyAlignment="1">
      <alignment horizontal="center" vertical="center"/>
    </xf>
    <xf numFmtId="165" fontId="22" fillId="30" borderId="31" xfId="0" applyNumberFormat="1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/>
    </xf>
    <xf numFmtId="165" fontId="22" fillId="29" borderId="29" xfId="0" applyNumberFormat="1" applyFont="1" applyFill="1" applyBorder="1" applyAlignment="1">
      <alignment horizontal="center" vertical="center" wrapText="1"/>
    </xf>
    <xf numFmtId="0" fontId="25" fillId="30" borderId="26" xfId="0" applyFont="1" applyFill="1" applyBorder="1" applyAlignment="1">
      <alignment horizontal="center" vertical="center"/>
    </xf>
    <xf numFmtId="0" fontId="22" fillId="30" borderId="24" xfId="0" applyFont="1" applyFill="1" applyBorder="1" applyAlignment="1">
      <alignment vertical="center" wrapText="1"/>
    </xf>
    <xf numFmtId="0" fontId="22" fillId="30" borderId="24" xfId="0" applyFont="1" applyFill="1" applyBorder="1" applyAlignment="1">
      <alignment horizontal="center" vertical="center" wrapText="1"/>
    </xf>
    <xf numFmtId="165" fontId="22" fillId="30" borderId="24" xfId="0" applyNumberFormat="1" applyFont="1" applyFill="1" applyBorder="1" applyAlignment="1">
      <alignment horizontal="center" vertical="center" wrapText="1"/>
    </xf>
    <xf numFmtId="165" fontId="22" fillId="30" borderId="27" xfId="0" applyNumberFormat="1" applyFont="1" applyFill="1" applyBorder="1" applyAlignment="1">
      <alignment horizontal="center" vertical="center" wrapText="1"/>
    </xf>
    <xf numFmtId="0" fontId="25" fillId="30" borderId="28" xfId="0" applyFont="1" applyFill="1" applyBorder="1" applyAlignment="1">
      <alignment horizontal="center" vertical="center"/>
    </xf>
    <xf numFmtId="0" fontId="22" fillId="30" borderId="25" xfId="0" applyFont="1" applyFill="1" applyBorder="1" applyAlignment="1">
      <alignment vertical="center" wrapText="1"/>
    </xf>
    <xf numFmtId="0" fontId="22" fillId="30" borderId="25" xfId="0" applyFont="1" applyFill="1" applyBorder="1" applyAlignment="1">
      <alignment horizontal="center" vertical="center" wrapText="1"/>
    </xf>
    <xf numFmtId="165" fontId="22" fillId="30" borderId="25" xfId="0" applyNumberFormat="1" applyFont="1" applyFill="1" applyBorder="1" applyAlignment="1">
      <alignment horizontal="center" vertical="center" wrapText="1"/>
    </xf>
    <xf numFmtId="165" fontId="22" fillId="30" borderId="29" xfId="0" applyNumberFormat="1" applyFont="1" applyFill="1" applyBorder="1" applyAlignment="1">
      <alignment horizontal="center" vertical="center" wrapText="1"/>
    </xf>
    <xf numFmtId="0" fontId="25" fillId="28" borderId="28" xfId="0" applyFont="1" applyFill="1" applyBorder="1" applyAlignment="1">
      <alignment horizontal="center" vertical="center"/>
    </xf>
    <xf numFmtId="0" fontId="26" fillId="28" borderId="25" xfId="0" applyFont="1" applyFill="1" applyBorder="1" applyAlignment="1">
      <alignment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5" fillId="27" borderId="28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5" fillId="29" borderId="33" xfId="0" applyFont="1" applyFill="1" applyBorder="1" applyAlignment="1">
      <alignment horizontal="center" vertical="center"/>
    </xf>
    <xf numFmtId="0" fontId="22" fillId="29" borderId="34" xfId="0" applyFont="1" applyFill="1" applyBorder="1" applyAlignment="1">
      <alignment vertical="center" wrapText="1"/>
    </xf>
    <xf numFmtId="164" fontId="24" fillId="29" borderId="34" xfId="0" applyNumberFormat="1" applyFont="1" applyFill="1" applyBorder="1" applyAlignment="1">
      <alignment horizontal="center" vertical="center" wrapText="1"/>
    </xf>
    <xf numFmtId="0" fontId="22" fillId="29" borderId="34" xfId="0" applyFont="1" applyFill="1" applyBorder="1" applyAlignment="1">
      <alignment horizontal="center" vertical="center" wrapText="1"/>
    </xf>
    <xf numFmtId="165" fontId="22" fillId="29" borderId="34" xfId="0" applyNumberFormat="1" applyFont="1" applyFill="1" applyBorder="1" applyAlignment="1">
      <alignment horizontal="center" vertical="center" wrapText="1"/>
    </xf>
    <xf numFmtId="165" fontId="22" fillId="29" borderId="35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vertical="center" wrapText="1"/>
    </xf>
    <xf numFmtId="165" fontId="22" fillId="24" borderId="21" xfId="0" applyNumberFormat="1" applyFont="1" applyFill="1" applyBorder="1" applyAlignment="1">
      <alignment horizontal="center" vertical="center" wrapText="1"/>
    </xf>
    <xf numFmtId="165" fontId="22" fillId="29" borderId="36" xfId="0" applyNumberFormat="1" applyFont="1" applyFill="1" applyBorder="1" applyAlignment="1">
      <alignment horizontal="center" vertical="center" wrapText="1"/>
    </xf>
    <xf numFmtId="165" fontId="22" fillId="29" borderId="37" xfId="0" applyNumberFormat="1" applyFont="1" applyFill="1" applyBorder="1" applyAlignment="1">
      <alignment horizontal="center" vertical="center" wrapText="1"/>
    </xf>
    <xf numFmtId="165" fontId="22" fillId="29" borderId="38" xfId="0" applyNumberFormat="1" applyFont="1" applyFill="1" applyBorder="1" applyAlignment="1">
      <alignment horizontal="center" vertical="center" wrapText="1"/>
    </xf>
    <xf numFmtId="165" fontId="22" fillId="30" borderId="36" xfId="0" applyNumberFormat="1" applyFont="1" applyFill="1" applyBorder="1" applyAlignment="1">
      <alignment horizontal="center" vertical="center" wrapText="1"/>
    </xf>
    <xf numFmtId="165" fontId="22" fillId="27" borderId="37" xfId="0" applyNumberFormat="1" applyFont="1" applyFill="1" applyBorder="1" applyAlignment="1">
      <alignment horizontal="center" vertical="center" wrapText="1"/>
    </xf>
    <xf numFmtId="165" fontId="22" fillId="27" borderId="38" xfId="0" applyNumberFormat="1" applyFont="1" applyFill="1" applyBorder="1" applyAlignment="1">
      <alignment horizontal="center" vertical="center" wrapText="1"/>
    </xf>
    <xf numFmtId="165" fontId="22" fillId="30" borderId="37" xfId="0" applyNumberFormat="1" applyFont="1" applyFill="1" applyBorder="1" applyAlignment="1">
      <alignment horizontal="center" vertical="center" wrapText="1"/>
    </xf>
    <xf numFmtId="165" fontId="22" fillId="29" borderId="39" xfId="0" applyNumberFormat="1" applyFont="1" applyFill="1" applyBorder="1" applyAlignment="1">
      <alignment horizontal="center" vertical="center" wrapText="1"/>
    </xf>
    <xf numFmtId="165" fontId="22" fillId="24" borderId="40" xfId="0" applyNumberFormat="1" applyFont="1" applyFill="1" applyBorder="1" applyAlignment="1">
      <alignment horizontal="center" vertical="center" wrapText="1"/>
    </xf>
    <xf numFmtId="0" fontId="22" fillId="29" borderId="3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 applyAlignment="1">
      <alignment horizontal="center" vertical="center"/>
    </xf>
    <xf numFmtId="0" fontId="0" fillId="0" borderId="12" xfId="0" applyFill="1" applyBorder="1"/>
    <xf numFmtId="0" fontId="24" fillId="0" borderId="0" xfId="0" applyFont="1" applyFill="1" applyBorder="1" applyAlignment="1">
      <alignment horizontal="center" vertical="top" wrapText="1"/>
    </xf>
    <xf numFmtId="0" fontId="0" fillId="0" borderId="10" xfId="0" applyFill="1" applyBorder="1"/>
    <xf numFmtId="0" fontId="24" fillId="24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top" wrapText="1" shrinkToFit="1"/>
    </xf>
    <xf numFmtId="0" fontId="22" fillId="0" borderId="0" xfId="0" applyFont="1" applyFill="1" applyBorder="1" applyAlignment="1">
      <alignment horizontal="center" vertical="top"/>
    </xf>
    <xf numFmtId="0" fontId="35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23" fillId="0" borderId="11" xfId="44" applyFont="1" applyFill="1" applyBorder="1" applyAlignment="1" applyProtection="1">
      <alignment horizontal="center" vertical="center"/>
    </xf>
    <xf numFmtId="0" fontId="23" fillId="0" borderId="15" xfId="44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4" xfId="44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 wrapText="1"/>
    </xf>
    <xf numFmtId="0" fontId="23" fillId="26" borderId="17" xfId="0" applyFont="1" applyFill="1" applyBorder="1" applyAlignment="1">
      <alignment horizontal="center" wrapText="1"/>
    </xf>
    <xf numFmtId="0" fontId="0" fillId="26" borderId="15" xfId="0" applyFill="1" applyBorder="1"/>
    <xf numFmtId="165" fontId="22" fillId="30" borderId="32" xfId="0" applyNumberFormat="1" applyFont="1" applyFill="1" applyBorder="1" applyAlignment="1">
      <alignment horizontal="center" vertical="center" wrapText="1"/>
    </xf>
    <xf numFmtId="165" fontId="22" fillId="27" borderId="42" xfId="0" applyNumberFormat="1" applyFont="1" applyFill="1" applyBorder="1" applyAlignment="1">
      <alignment horizontal="center" vertical="center" wrapText="1"/>
    </xf>
    <xf numFmtId="165" fontId="22" fillId="28" borderId="32" xfId="0" applyNumberFormat="1" applyFont="1" applyFill="1" applyBorder="1" applyAlignment="1">
      <alignment horizontal="center" vertical="center" wrapText="1"/>
    </xf>
    <xf numFmtId="165" fontId="22" fillId="29" borderId="32" xfId="0" applyNumberFormat="1" applyFont="1" applyFill="1" applyBorder="1" applyAlignment="1">
      <alignment horizontal="center" vertical="center" wrapText="1"/>
    </xf>
    <xf numFmtId="164" fontId="24" fillId="28" borderId="41" xfId="0" applyNumberFormat="1" applyFont="1" applyFill="1" applyBorder="1" applyAlignment="1">
      <alignment horizontal="center" vertical="center" wrapText="1"/>
    </xf>
    <xf numFmtId="164" fontId="24" fillId="28" borderId="32" xfId="0" applyNumberFormat="1" applyFont="1" applyFill="1" applyBorder="1" applyAlignment="1">
      <alignment horizontal="center" vertical="center" wrapText="1"/>
    </xf>
  </cellXfs>
  <cellStyles count="47">
    <cellStyle name="20% - 1. jelölőszín" xfId="18" builtinId="30" customBuiltin="1"/>
    <cellStyle name="20% - 2. jelölőszín" xfId="21" builtinId="34" customBuiltin="1"/>
    <cellStyle name="20% - 3. jelölőszín" xfId="24" builtinId="38" customBuiltin="1"/>
    <cellStyle name="20% - 4. jelölőszín" xfId="27" builtinId="42" customBuiltin="1"/>
    <cellStyle name="20% - 5. jelölőszín" xfId="30" builtinId="46" customBuiltin="1"/>
    <cellStyle name="20% - 6. jelölőszín" xfId="33" builtinId="50" customBuiltin="1"/>
    <cellStyle name="40% - 1. jelölőszín" xfId="19" builtinId="31" customBuiltin="1"/>
    <cellStyle name="40% - 2. jelölőszín" xfId="22" builtinId="35" customBuiltin="1"/>
    <cellStyle name="40% - 3. jelölőszín" xfId="25" builtinId="39" customBuiltin="1"/>
    <cellStyle name="40% - 4. jelölőszín" xfId="28" builtinId="43" customBuiltin="1"/>
    <cellStyle name="40% - 5. jelölőszín" xfId="31" builtinId="47" customBuiltin="1"/>
    <cellStyle name="40% - 6. jelölőszín" xfId="34" builtinId="51" customBuiltin="1"/>
    <cellStyle name="60% - 1. jelölőszín" xfId="20" builtinId="32" customBuiltin="1"/>
    <cellStyle name="60% - 2. jelölőszín" xfId="23" builtinId="36" customBuiltin="1"/>
    <cellStyle name="60% - 3. jelölőszín" xfId="26" builtinId="40" customBuiltin="1"/>
    <cellStyle name="60% - 4. jelölőszín" xfId="29" builtinId="44" customBuiltin="1"/>
    <cellStyle name="60% - 5. jelölőszín" xfId="32" builtinId="48" customBuiltin="1"/>
    <cellStyle name="60% - 6. jelölőszín" xfId="35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eading" xfId="36" xr:uid="{00000000-0005-0000-0000-00001A000000}"/>
    <cellStyle name="Heading1" xfId="37" xr:uid="{00000000-0005-0000-0000-00001B000000}"/>
    <cellStyle name="Hivatkozott cella" xfId="12" builtinId="24" customBuiltin="1"/>
    <cellStyle name="Jegyzet" xfId="15" builtinId="10" customBuiltin="1"/>
    <cellStyle name="Jelölőszín (1)" xfId="38" xr:uid="{00000000-0005-0000-0000-00001E000000}"/>
    <cellStyle name="Jelölőszín (2)" xfId="39" xr:uid="{00000000-0005-0000-0000-00001F000000}"/>
    <cellStyle name="Jelölőszín (3)" xfId="40" xr:uid="{00000000-0005-0000-0000-000020000000}"/>
    <cellStyle name="Jelölőszín (4)" xfId="41" xr:uid="{00000000-0005-0000-0000-000021000000}"/>
    <cellStyle name="Jelölőszín (5)" xfId="42" xr:uid="{00000000-0005-0000-0000-000022000000}"/>
    <cellStyle name="Jelölőszín (6)" xfId="43" xr:uid="{00000000-0005-0000-0000-000023000000}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 customBuiltin="1"/>
    <cellStyle name="Normál_Szakági elszámolás 2011" xfId="44" xr:uid="{00000000-0005-0000-0000-000028000000}"/>
    <cellStyle name="Összesen" xfId="17" builtinId="25" customBuiltin="1"/>
    <cellStyle name="Result" xfId="45" xr:uid="{00000000-0005-0000-0000-00002A000000}"/>
    <cellStyle name="Result2" xfId="46" xr:uid="{00000000-0005-0000-0000-00002B000000}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workbookViewId="0">
      <selection activeCell="D7" sqref="D7:G7"/>
    </sheetView>
  </sheetViews>
  <sheetFormatPr defaultRowHeight="20.100000000000001" customHeight="1" x14ac:dyDescent="0.2"/>
  <cols>
    <col min="1" max="1" width="3" style="1" customWidth="1"/>
    <col min="2" max="2" width="30.375" style="3" customWidth="1"/>
    <col min="3" max="3" width="9.25" style="15" bestFit="1" customWidth="1"/>
    <col min="4" max="4" width="11.75" style="3" customWidth="1"/>
    <col min="5" max="5" width="12.5" style="3" bestFit="1" customWidth="1"/>
    <col min="6" max="6" width="10.75" style="3" customWidth="1"/>
    <col min="7" max="7" width="14.375" style="3" customWidth="1"/>
    <col min="8" max="8" width="8.375" style="2" customWidth="1"/>
    <col min="9" max="257" width="8.375" style="3" customWidth="1"/>
    <col min="258" max="1024" width="10.75" style="3" customWidth="1"/>
  </cols>
  <sheetData>
    <row r="1" spans="1:9" ht="18.600000000000001" customHeight="1" x14ac:dyDescent="0.2">
      <c r="A1" s="146" t="s">
        <v>0</v>
      </c>
      <c r="B1" s="146"/>
      <c r="C1" s="146"/>
      <c r="D1" s="146"/>
      <c r="E1" s="146"/>
      <c r="F1" s="146"/>
      <c r="G1" s="146"/>
    </row>
    <row r="2" spans="1:9" ht="21.6" customHeight="1" x14ac:dyDescent="0.2">
      <c r="B2" s="153" t="s">
        <v>1</v>
      </c>
      <c r="C2" s="153"/>
      <c r="D2" s="153"/>
      <c r="E2" s="153"/>
      <c r="F2" s="153"/>
      <c r="G2" s="153"/>
    </row>
    <row r="3" spans="1:9" ht="20.100000000000001" customHeight="1" x14ac:dyDescent="0.2">
      <c r="B3" s="4" t="s">
        <v>2</v>
      </c>
      <c r="C3" s="3"/>
      <c r="D3" s="145"/>
      <c r="E3" s="145"/>
      <c r="F3" s="145"/>
      <c r="G3" s="145"/>
    </row>
    <row r="4" spans="1:9" ht="20.100000000000001" customHeight="1" x14ac:dyDescent="0.2">
      <c r="B4" s="4" t="s">
        <v>3</v>
      </c>
      <c r="C4" s="3"/>
      <c r="D4" s="149"/>
      <c r="E4" s="149"/>
      <c r="F4" s="149"/>
      <c r="G4" s="149"/>
    </row>
    <row r="5" spans="1:9" ht="20.100000000000001" customHeight="1" x14ac:dyDescent="0.2">
      <c r="B5" s="5" t="s">
        <v>4</v>
      </c>
      <c r="C5" s="3"/>
      <c r="D5" s="145"/>
      <c r="E5" s="145"/>
      <c r="F5" s="145"/>
      <c r="G5" s="145"/>
    </row>
    <row r="6" spans="1:9" ht="20.100000000000001" customHeight="1" x14ac:dyDescent="0.2">
      <c r="B6" s="4" t="s">
        <v>5</v>
      </c>
      <c r="C6" s="3"/>
      <c r="D6" s="149"/>
      <c r="E6" s="149"/>
      <c r="F6" s="149"/>
      <c r="G6" s="149"/>
    </row>
    <row r="7" spans="1:9" ht="20.100000000000001" customHeight="1" x14ac:dyDescent="0.2">
      <c r="B7" s="5" t="s">
        <v>6</v>
      </c>
      <c r="C7" s="3"/>
      <c r="D7" s="145"/>
      <c r="E7" s="145"/>
      <c r="F7" s="145"/>
      <c r="G7" s="145"/>
    </row>
    <row r="8" spans="1:9" ht="20.100000000000001" customHeight="1" x14ac:dyDescent="0.2">
      <c r="B8" s="5" t="s">
        <v>7</v>
      </c>
      <c r="C8" s="3"/>
      <c r="D8" s="149"/>
      <c r="E8" s="149"/>
      <c r="F8" s="149"/>
      <c r="G8" s="149"/>
    </row>
    <row r="9" spans="1:9" ht="20.100000000000001" customHeight="1" x14ac:dyDescent="0.2">
      <c r="B9" s="6"/>
      <c r="C9" s="7"/>
      <c r="D9" s="6"/>
      <c r="E9" s="6"/>
      <c r="F9" s="8"/>
      <c r="G9" s="9"/>
    </row>
    <row r="10" spans="1:9" ht="35.85" customHeight="1" x14ac:dyDescent="0.2">
      <c r="A10" s="150" t="s">
        <v>8</v>
      </c>
      <c r="B10" s="150"/>
      <c r="C10" s="70" t="s">
        <v>9</v>
      </c>
      <c r="D10" s="71" t="s">
        <v>10</v>
      </c>
      <c r="E10" s="72" t="s">
        <v>11</v>
      </c>
      <c r="F10" s="134" t="s">
        <v>12</v>
      </c>
      <c r="G10" s="143" t="s">
        <v>13</v>
      </c>
      <c r="I10"/>
    </row>
    <row r="11" spans="1:9" s="11" customFormat="1" ht="17.100000000000001" customHeight="1" x14ac:dyDescent="0.2">
      <c r="A11" s="104">
        <v>2</v>
      </c>
      <c r="B11" s="85" t="s">
        <v>45</v>
      </c>
      <c r="C11" s="96">
        <v>6000</v>
      </c>
      <c r="D11" s="79">
        <v>0</v>
      </c>
      <c r="E11" s="78">
        <f>D11*6000</f>
        <v>0</v>
      </c>
      <c r="F11" s="136">
        <f t="shared" ref="F11:F12" si="0">D11*0</f>
        <v>0</v>
      </c>
      <c r="G11" s="105">
        <f t="shared" ref="G11:G12" si="1">D11*0</f>
        <v>0</v>
      </c>
      <c r="H11" s="10"/>
    </row>
    <row r="12" spans="1:9" s="11" customFormat="1" ht="17.100000000000001" customHeight="1" thickBot="1" x14ac:dyDescent="0.25">
      <c r="A12" s="92">
        <v>3</v>
      </c>
      <c r="B12" s="93" t="s">
        <v>46</v>
      </c>
      <c r="C12" s="96">
        <v>6000</v>
      </c>
      <c r="D12" s="144">
        <v>0</v>
      </c>
      <c r="E12" s="83">
        <f>D12*6000</f>
        <v>0</v>
      </c>
      <c r="F12" s="83">
        <f t="shared" si="0"/>
        <v>0</v>
      </c>
      <c r="G12" s="110">
        <f t="shared" si="1"/>
        <v>0</v>
      </c>
      <c r="H12" s="10"/>
    </row>
    <row r="13" spans="1:9" s="11" customFormat="1" ht="17.100000000000001" customHeight="1" x14ac:dyDescent="0.2">
      <c r="A13" s="111">
        <v>4</v>
      </c>
      <c r="B13" s="112" t="s">
        <v>47</v>
      </c>
      <c r="C13" s="74">
        <v>13000</v>
      </c>
      <c r="D13" s="113">
        <v>0</v>
      </c>
      <c r="E13" s="167">
        <f>D13*8000</f>
        <v>0</v>
      </c>
      <c r="F13" s="167">
        <f>D13*3000</f>
        <v>0</v>
      </c>
      <c r="G13" s="115">
        <f>D13*2000</f>
        <v>0</v>
      </c>
      <c r="H13" s="10"/>
    </row>
    <row r="14" spans="1:9" s="11" customFormat="1" ht="17.100000000000001" customHeight="1" x14ac:dyDescent="0.2">
      <c r="A14" s="109">
        <v>5</v>
      </c>
      <c r="B14" s="100" t="s">
        <v>48</v>
      </c>
      <c r="C14" s="73">
        <v>13000</v>
      </c>
      <c r="D14" s="101">
        <v>0</v>
      </c>
      <c r="E14" s="99">
        <f>D14*8000</f>
        <v>0</v>
      </c>
      <c r="F14" s="99">
        <f>D14*3000</f>
        <v>0</v>
      </c>
      <c r="G14" s="108">
        <f t="shared" ref="G14:G23" si="2">D14*2000</f>
        <v>0</v>
      </c>
      <c r="H14" s="10"/>
    </row>
    <row r="15" spans="1:9" s="11" customFormat="1" ht="17.100000000000001" customHeight="1" thickBot="1" x14ac:dyDescent="0.25">
      <c r="A15" s="116">
        <v>6</v>
      </c>
      <c r="B15" s="117" t="s">
        <v>49</v>
      </c>
      <c r="C15" s="75">
        <v>9000</v>
      </c>
      <c r="D15" s="118">
        <v>0</v>
      </c>
      <c r="E15" s="119">
        <f>D15*6000</f>
        <v>0</v>
      </c>
      <c r="F15" s="119">
        <f>D15*3000</f>
        <v>0</v>
      </c>
      <c r="G15" s="120">
        <f>D15*0</f>
        <v>0</v>
      </c>
      <c r="H15" s="10"/>
    </row>
    <row r="16" spans="1:9" s="11" customFormat="1" ht="17.100000000000001" customHeight="1" x14ac:dyDescent="0.2">
      <c r="A16" s="102">
        <v>7</v>
      </c>
      <c r="B16" s="103" t="s">
        <v>50</v>
      </c>
      <c r="C16" s="171">
        <v>14000</v>
      </c>
      <c r="D16" s="91">
        <v>0</v>
      </c>
      <c r="E16" s="169">
        <f>D16*9000</f>
        <v>0</v>
      </c>
      <c r="F16" s="170">
        <f>D16*3000</f>
        <v>0</v>
      </c>
      <c r="G16" s="81">
        <f t="shared" si="2"/>
        <v>0</v>
      </c>
      <c r="H16" s="10"/>
    </row>
    <row r="17" spans="1:8" s="11" customFormat="1" ht="17.100000000000001" customHeight="1" x14ac:dyDescent="0.2">
      <c r="A17" s="104">
        <v>8</v>
      </c>
      <c r="B17" s="85" t="s">
        <v>53</v>
      </c>
      <c r="C17" s="86">
        <v>14000</v>
      </c>
      <c r="D17" s="76">
        <v>0</v>
      </c>
      <c r="E17" s="77">
        <f>D17*9000</f>
        <v>0</v>
      </c>
      <c r="F17" s="78">
        <f>D17*3000</f>
        <v>0</v>
      </c>
      <c r="G17" s="105">
        <f t="shared" si="2"/>
        <v>0</v>
      </c>
      <c r="H17" s="10"/>
    </row>
    <row r="18" spans="1:8" s="11" customFormat="1" ht="17.100000000000001" customHeight="1" x14ac:dyDescent="0.2">
      <c r="A18" s="106">
        <v>9</v>
      </c>
      <c r="B18" s="87" t="s">
        <v>51</v>
      </c>
      <c r="C18" s="172">
        <v>14000</v>
      </c>
      <c r="D18" s="76">
        <v>0</v>
      </c>
      <c r="E18" s="77">
        <f>D18*9000</f>
        <v>0</v>
      </c>
      <c r="F18" s="78">
        <f>D18*3000</f>
        <v>0</v>
      </c>
      <c r="G18" s="105">
        <f t="shared" si="2"/>
        <v>0</v>
      </c>
      <c r="H18" s="10"/>
    </row>
    <row r="19" spans="1:8" s="11" customFormat="1" ht="17.100000000000001" customHeight="1" thickBot="1" x14ac:dyDescent="0.25">
      <c r="A19" s="121">
        <v>10</v>
      </c>
      <c r="B19" s="122" t="s">
        <v>52</v>
      </c>
      <c r="C19" s="94">
        <v>9000</v>
      </c>
      <c r="D19" s="123">
        <v>0</v>
      </c>
      <c r="E19" s="82">
        <f>D19*6000</f>
        <v>0</v>
      </c>
      <c r="F19" s="83">
        <f>D19*3000</f>
        <v>0</v>
      </c>
      <c r="G19" s="84">
        <f>D19*0</f>
        <v>0</v>
      </c>
      <c r="H19" s="10"/>
    </row>
    <row r="20" spans="1:8" s="11" customFormat="1" ht="17.100000000000001" customHeight="1" x14ac:dyDescent="0.2">
      <c r="A20" s="111">
        <v>12</v>
      </c>
      <c r="B20" s="112" t="s">
        <v>54</v>
      </c>
      <c r="C20" s="74">
        <v>16000</v>
      </c>
      <c r="D20" s="113">
        <v>0</v>
      </c>
      <c r="E20" s="167">
        <f>D20*11000</f>
        <v>0</v>
      </c>
      <c r="F20" s="168">
        <f>D20*3000</f>
        <v>0</v>
      </c>
      <c r="G20" s="115">
        <f t="shared" si="2"/>
        <v>0</v>
      </c>
      <c r="H20" s="10"/>
    </row>
    <row r="21" spans="1:8" s="11" customFormat="1" ht="17.100000000000001" customHeight="1" x14ac:dyDescent="0.2">
      <c r="A21" s="109">
        <v>13</v>
      </c>
      <c r="B21" s="100" t="s">
        <v>57</v>
      </c>
      <c r="C21" s="73">
        <v>16000</v>
      </c>
      <c r="D21" s="101">
        <v>0</v>
      </c>
      <c r="E21" s="99">
        <f>D21*11000</f>
        <v>0</v>
      </c>
      <c r="F21" s="139">
        <f>D21*3000</f>
        <v>0</v>
      </c>
      <c r="G21" s="108">
        <f t="shared" si="2"/>
        <v>0</v>
      </c>
      <c r="H21" s="10"/>
    </row>
    <row r="22" spans="1:8" s="11" customFormat="1" ht="17.100000000000001" customHeight="1" x14ac:dyDescent="0.2">
      <c r="A22" s="107">
        <v>14</v>
      </c>
      <c r="B22" s="97" t="s">
        <v>55</v>
      </c>
      <c r="C22" s="73">
        <v>16000</v>
      </c>
      <c r="D22" s="98">
        <v>0</v>
      </c>
      <c r="E22" s="99">
        <f>D22*11000</f>
        <v>0</v>
      </c>
      <c r="F22" s="139">
        <f>D22*3000</f>
        <v>0</v>
      </c>
      <c r="G22" s="108">
        <f t="shared" si="2"/>
        <v>0</v>
      </c>
      <c r="H22" s="10"/>
    </row>
    <row r="23" spans="1:8" s="11" customFormat="1" ht="17.100000000000001" customHeight="1" thickBot="1" x14ac:dyDescent="0.25">
      <c r="A23" s="124">
        <v>15</v>
      </c>
      <c r="B23" s="125" t="s">
        <v>56</v>
      </c>
      <c r="C23" s="75">
        <v>16000</v>
      </c>
      <c r="D23" s="126">
        <v>0</v>
      </c>
      <c r="E23" s="119">
        <f>D23*11000</f>
        <v>0</v>
      </c>
      <c r="F23" s="140">
        <f>D23*3000</f>
        <v>0</v>
      </c>
      <c r="G23" s="120">
        <f t="shared" si="2"/>
        <v>0</v>
      </c>
      <c r="H23" s="10"/>
    </row>
    <row r="24" spans="1:8" s="11" customFormat="1" ht="17.100000000000001" customHeight="1" x14ac:dyDescent="0.2">
      <c r="A24" s="88">
        <v>16</v>
      </c>
      <c r="B24" s="89" t="s">
        <v>58</v>
      </c>
      <c r="C24" s="90">
        <v>18000</v>
      </c>
      <c r="D24" s="91">
        <v>0</v>
      </c>
      <c r="E24" s="80">
        <f>D24*12000</f>
        <v>0</v>
      </c>
      <c r="F24" s="135">
        <f>D24*3000</f>
        <v>0</v>
      </c>
      <c r="G24" s="81">
        <f>D24*3000</f>
        <v>0</v>
      </c>
      <c r="H24" s="10"/>
    </row>
    <row r="25" spans="1:8" s="11" customFormat="1" ht="17.100000000000001" customHeight="1" thickBot="1" x14ac:dyDescent="0.25">
      <c r="A25" s="92">
        <v>17</v>
      </c>
      <c r="B25" s="93" t="s">
        <v>59</v>
      </c>
      <c r="C25" s="94">
        <v>18000</v>
      </c>
      <c r="D25" s="95">
        <v>0</v>
      </c>
      <c r="E25" s="82">
        <f>D25*12000</f>
        <v>0</v>
      </c>
      <c r="F25" s="137">
        <f>D25*3000</f>
        <v>0</v>
      </c>
      <c r="G25" s="84">
        <f>D25*3000</f>
        <v>0</v>
      </c>
      <c r="H25" s="10"/>
    </row>
    <row r="26" spans="1:8" s="11" customFormat="1" ht="17.100000000000001" customHeight="1" x14ac:dyDescent="0.2">
      <c r="A26" s="111">
        <v>18</v>
      </c>
      <c r="B26" s="133" t="s">
        <v>60</v>
      </c>
      <c r="C26" s="74">
        <v>22000</v>
      </c>
      <c r="D26" s="113">
        <v>0</v>
      </c>
      <c r="E26" s="114">
        <f>13000*D26</f>
        <v>0</v>
      </c>
      <c r="F26" s="138">
        <f>D26*3000</f>
        <v>0</v>
      </c>
      <c r="G26" s="115">
        <f>D26*6000</f>
        <v>0</v>
      </c>
      <c r="H26" s="10"/>
    </row>
    <row r="27" spans="1:8" s="11" customFormat="1" ht="17.100000000000001" customHeight="1" x14ac:dyDescent="0.2">
      <c r="A27" s="109">
        <v>19</v>
      </c>
      <c r="B27" s="100" t="s">
        <v>61</v>
      </c>
      <c r="C27" s="73">
        <v>22000</v>
      </c>
      <c r="D27" s="101">
        <v>0</v>
      </c>
      <c r="E27" s="99">
        <f>13000*D27</f>
        <v>0</v>
      </c>
      <c r="F27" s="141">
        <f>D27*3000</f>
        <v>0</v>
      </c>
      <c r="G27" s="108">
        <f>D27*6000</f>
        <v>0</v>
      </c>
      <c r="H27" s="10"/>
    </row>
    <row r="28" spans="1:8" s="11" customFormat="1" ht="17.100000000000001" customHeight="1" thickBot="1" x14ac:dyDescent="0.25">
      <c r="A28" s="127">
        <v>21</v>
      </c>
      <c r="B28" s="128" t="s">
        <v>62</v>
      </c>
      <c r="C28" s="129">
        <v>25000</v>
      </c>
      <c r="D28" s="130">
        <v>0</v>
      </c>
      <c r="E28" s="131">
        <f>15000*D28</f>
        <v>0</v>
      </c>
      <c r="F28" s="142">
        <f>D28*3000</f>
        <v>0</v>
      </c>
      <c r="G28" s="132">
        <f>D28*7000</f>
        <v>0</v>
      </c>
      <c r="H28" s="10"/>
    </row>
    <row r="29" spans="1:8" s="11" customFormat="1" ht="17.100000000000001" customHeight="1" x14ac:dyDescent="0.2">
      <c r="A29" s="12"/>
      <c r="B29" s="151" t="s">
        <v>14</v>
      </c>
      <c r="C29" s="151"/>
      <c r="D29" s="13"/>
      <c r="E29" s="14">
        <f>SUM(E11:E28)</f>
        <v>0</v>
      </c>
      <c r="F29" s="14">
        <f>SUM(F11:F28)</f>
        <v>0</v>
      </c>
      <c r="G29" s="14">
        <f>SUM(G11:G28)</f>
        <v>0</v>
      </c>
      <c r="H29" s="10"/>
    </row>
    <row r="30" spans="1:8" s="11" customFormat="1" ht="17.100000000000001" customHeight="1" x14ac:dyDescent="0.2">
      <c r="A30" s="1"/>
      <c r="B30" s="3"/>
      <c r="C30" s="15"/>
      <c r="D30" s="3"/>
      <c r="E30" s="3"/>
      <c r="F30" s="3"/>
      <c r="G30" s="3"/>
      <c r="H30" s="10"/>
    </row>
    <row r="31" spans="1:8" s="11" customFormat="1" ht="17.100000000000001" customHeight="1" x14ac:dyDescent="0.2">
      <c r="A31" s="1"/>
      <c r="B31" s="16" t="s">
        <v>15</v>
      </c>
      <c r="C31" s="17"/>
      <c r="D31" s="147"/>
      <c r="E31" s="147"/>
      <c r="F31" s="147"/>
      <c r="G31" s="3"/>
      <c r="H31" s="10"/>
    </row>
    <row r="32" spans="1:8" s="11" customFormat="1" ht="17.100000000000001" customHeight="1" x14ac:dyDescent="0.2">
      <c r="A32" s="1"/>
      <c r="B32" s="2"/>
      <c r="C32" s="18"/>
      <c r="D32" s="152" t="s">
        <v>16</v>
      </c>
      <c r="E32" s="152"/>
      <c r="F32" s="152"/>
      <c r="G32" s="3"/>
      <c r="H32" s="10"/>
    </row>
    <row r="33" spans="1:8" s="11" customFormat="1" ht="17.100000000000001" customHeight="1" x14ac:dyDescent="0.2">
      <c r="A33" s="1"/>
      <c r="B33" s="19"/>
      <c r="C33" s="20"/>
      <c r="D33" s="145"/>
      <c r="E33" s="145"/>
      <c r="F33" s="21"/>
      <c r="G33" s="3"/>
      <c r="H33" s="10"/>
    </row>
    <row r="34" spans="1:8" s="11" customFormat="1" ht="19.899999999999999" customHeight="1" x14ac:dyDescent="0.2">
      <c r="A34" s="1"/>
      <c r="B34" s="146" t="s">
        <v>17</v>
      </c>
      <c r="C34" s="146"/>
      <c r="D34" s="147"/>
      <c r="E34" s="147"/>
      <c r="F34" s="147"/>
      <c r="G34" s="3"/>
      <c r="H34" s="10"/>
    </row>
    <row r="35" spans="1:8" ht="30.75" customHeight="1" x14ac:dyDescent="0.2">
      <c r="B35" s="2"/>
      <c r="C35" s="18"/>
      <c r="D35" s="148" t="s">
        <v>18</v>
      </c>
      <c r="E35" s="148"/>
      <c r="F35" s="148"/>
    </row>
    <row r="36" spans="1:8" ht="17.100000000000001" customHeight="1" x14ac:dyDescent="0.2">
      <c r="B36" s="2"/>
      <c r="C36" s="18"/>
      <c r="D36" s="2"/>
      <c r="E36" s="2"/>
    </row>
    <row r="37" spans="1:8" ht="17.100000000000001" customHeight="1" x14ac:dyDescent="0.2">
      <c r="B37" s="2"/>
      <c r="C37" s="18"/>
      <c r="D37" s="2"/>
      <c r="E37" s="2"/>
    </row>
    <row r="38" spans="1:8" ht="17.100000000000001" customHeight="1" x14ac:dyDescent="0.2">
      <c r="B38" s="2"/>
      <c r="C38" s="18"/>
      <c r="D38" s="2"/>
      <c r="E38" s="2"/>
    </row>
    <row r="39" spans="1:8" ht="17.100000000000001" customHeight="1" x14ac:dyDescent="0.2"/>
    <row r="40" spans="1:8" ht="28.35" customHeight="1" x14ac:dyDescent="0.2"/>
    <row r="41" spans="1:8" ht="17.100000000000001" customHeight="1" x14ac:dyDescent="0.2"/>
    <row r="42" spans="1:8" ht="17.100000000000001" customHeight="1" x14ac:dyDescent="0.2"/>
    <row r="43" spans="1:8" ht="17.100000000000001" customHeight="1" x14ac:dyDescent="0.2"/>
    <row r="44" spans="1:8" ht="17.100000000000001" customHeight="1" x14ac:dyDescent="0.2"/>
    <row r="45" spans="1:8" ht="17.100000000000001" customHeight="1" x14ac:dyDescent="0.2"/>
    <row r="46" spans="1:8" ht="17.100000000000001" customHeight="1" x14ac:dyDescent="0.2"/>
    <row r="47" spans="1:8" ht="17.100000000000001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6">
    <mergeCell ref="D6:G6"/>
    <mergeCell ref="A1:G1"/>
    <mergeCell ref="B2:G2"/>
    <mergeCell ref="D3:G3"/>
    <mergeCell ref="D4:G4"/>
    <mergeCell ref="D5:G5"/>
    <mergeCell ref="D33:E33"/>
    <mergeCell ref="B34:C34"/>
    <mergeCell ref="D34:F34"/>
    <mergeCell ref="D35:F35"/>
    <mergeCell ref="D7:G7"/>
    <mergeCell ref="D8:G8"/>
    <mergeCell ref="A10:B10"/>
    <mergeCell ref="B29:C29"/>
    <mergeCell ref="D31:F31"/>
    <mergeCell ref="D32:F32"/>
  </mergeCells>
  <pageMargins left="0.33110236220472444" right="0.15984251968503937" top="0.63110236220472449" bottom="0.9157480314960631" header="0.33543307086614177" footer="0.62007874015748032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3"/>
  <sheetViews>
    <sheetView workbookViewId="0">
      <selection activeCell="I9" sqref="I9"/>
    </sheetView>
  </sheetViews>
  <sheetFormatPr defaultRowHeight="19.899999999999999" customHeight="1" x14ac:dyDescent="0.2"/>
  <cols>
    <col min="1" max="1" width="4.25" customWidth="1"/>
    <col min="2" max="2" width="23" style="1" customWidth="1"/>
    <col min="3" max="3" width="11.125" style="1" customWidth="1"/>
    <col min="4" max="4" width="10.125" style="1" customWidth="1"/>
    <col min="5" max="5" width="14.25" style="1" customWidth="1"/>
    <col min="6" max="6" width="16.125" style="1" customWidth="1"/>
    <col min="7" max="248" width="8.5" style="1" customWidth="1"/>
    <col min="249" max="1017" width="10.75" style="1" customWidth="1"/>
    <col min="1018" max="1024" width="10.75" style="23" customWidth="1"/>
  </cols>
  <sheetData>
    <row r="1" spans="1:1024" ht="12.75" customHeight="1" x14ac:dyDescent="0.2">
      <c r="B1" s="22"/>
    </row>
    <row r="2" spans="1:1024" ht="20.100000000000001" customHeight="1" x14ac:dyDescent="0.2">
      <c r="B2" s="155" t="s">
        <v>19</v>
      </c>
      <c r="C2" s="155"/>
      <c r="D2" s="155"/>
      <c r="E2" s="155"/>
      <c r="F2" s="155"/>
    </row>
    <row r="3" spans="1:1024" ht="20.100000000000001" customHeight="1" x14ac:dyDescent="0.2">
      <c r="B3" s="156" t="s">
        <v>20</v>
      </c>
      <c r="C3" s="156"/>
      <c r="D3" s="156"/>
      <c r="E3" s="156"/>
      <c r="F3" s="156"/>
    </row>
    <row r="4" spans="1:1024" ht="38.85" customHeight="1" thickBot="1" x14ac:dyDescent="0.25">
      <c r="B4" s="24" t="s">
        <v>8</v>
      </c>
      <c r="C4" s="25" t="s">
        <v>21</v>
      </c>
      <c r="D4" s="25" t="s">
        <v>22</v>
      </c>
      <c r="E4" s="25" t="s">
        <v>23</v>
      </c>
      <c r="F4" s="25" t="s">
        <v>24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7"/>
      <c r="AME4" s="27"/>
      <c r="AMF4" s="27"/>
      <c r="AMG4" s="27"/>
      <c r="AMH4" s="27"/>
      <c r="AMI4" s="27"/>
      <c r="AMJ4" s="27"/>
    </row>
    <row r="5" spans="1:1024" ht="17.100000000000001" customHeight="1" thickTop="1" thickBot="1" x14ac:dyDescent="0.25">
      <c r="B5" s="28"/>
      <c r="C5" s="28">
        <v>0</v>
      </c>
      <c r="D5" s="29">
        <v>33</v>
      </c>
      <c r="E5" s="30">
        <v>0</v>
      </c>
      <c r="F5" s="31">
        <f>D5/100*E5</f>
        <v>0</v>
      </c>
    </row>
    <row r="6" spans="1:1024" ht="17.100000000000001" customHeight="1" thickTop="1" thickBot="1" x14ac:dyDescent="0.25">
      <c r="B6" s="28"/>
      <c r="C6" s="28">
        <v>0</v>
      </c>
      <c r="D6" s="29">
        <v>67</v>
      </c>
      <c r="E6" s="32">
        <f>E5</f>
        <v>0</v>
      </c>
      <c r="F6" s="31">
        <f>D6/100*E6</f>
        <v>0</v>
      </c>
    </row>
    <row r="7" spans="1:1024" ht="17.100000000000001" customHeight="1" thickTop="1" x14ac:dyDescent="0.2">
      <c r="A7" s="33"/>
      <c r="B7" s="12"/>
      <c r="C7" s="12"/>
      <c r="D7" s="12"/>
      <c r="E7" s="34" t="s">
        <v>25</v>
      </c>
      <c r="F7" s="35">
        <f>F5+F6</f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36"/>
      <c r="AME7" s="36"/>
      <c r="AMF7" s="36"/>
      <c r="AMG7" s="36"/>
      <c r="AMH7" s="36"/>
      <c r="AMI7" s="36"/>
      <c r="AMJ7" s="36"/>
    </row>
    <row r="8" spans="1:1024" ht="17.100000000000001" customHeight="1" x14ac:dyDescent="0.2"/>
    <row r="9" spans="1:1024" ht="17.100000000000001" customHeight="1" x14ac:dyDescent="0.2">
      <c r="B9" s="155" t="s">
        <v>26</v>
      </c>
      <c r="C9" s="155"/>
      <c r="D9" s="155"/>
      <c r="E9" s="155"/>
      <c r="F9" s="155"/>
    </row>
    <row r="10" spans="1:1024" ht="17.100000000000001" customHeight="1" x14ac:dyDescent="0.2">
      <c r="B10" s="156" t="s">
        <v>27</v>
      </c>
      <c r="C10" s="156"/>
      <c r="D10" s="156"/>
      <c r="E10" s="156"/>
      <c r="F10" s="156"/>
    </row>
    <row r="11" spans="1:1024" ht="40.35" customHeight="1" thickBot="1" x14ac:dyDescent="0.25">
      <c r="B11" s="24" t="s">
        <v>8</v>
      </c>
      <c r="C11" s="25" t="s">
        <v>21</v>
      </c>
      <c r="D11" s="25" t="s">
        <v>22</v>
      </c>
      <c r="E11" s="25" t="s">
        <v>23</v>
      </c>
      <c r="F11" s="25" t="s">
        <v>24</v>
      </c>
    </row>
    <row r="12" spans="1:1024" ht="17.100000000000001" customHeight="1" thickTop="1" thickBot="1" x14ac:dyDescent="0.25">
      <c r="B12" s="28"/>
      <c r="C12" s="28">
        <v>0</v>
      </c>
      <c r="D12" s="29">
        <v>33</v>
      </c>
      <c r="E12" s="30">
        <v>0</v>
      </c>
      <c r="F12" s="31">
        <f>(D12/100*E12)*0.8</f>
        <v>0</v>
      </c>
    </row>
    <row r="13" spans="1:1024" ht="17.100000000000001" customHeight="1" thickTop="1" thickBot="1" x14ac:dyDescent="0.25">
      <c r="B13" s="28"/>
      <c r="C13" s="28">
        <v>0</v>
      </c>
      <c r="D13" s="29">
        <v>67</v>
      </c>
      <c r="E13" s="32">
        <f>E12</f>
        <v>0</v>
      </c>
      <c r="F13" s="31">
        <f>E12-F12</f>
        <v>0</v>
      </c>
    </row>
    <row r="14" spans="1:1024" ht="17.100000000000001" customHeight="1" thickTop="1" x14ac:dyDescent="0.2">
      <c r="A14" s="33"/>
      <c r="B14" s="12"/>
      <c r="C14" s="12"/>
      <c r="D14" s="12"/>
      <c r="E14" s="37" t="s">
        <v>25</v>
      </c>
      <c r="F14" s="38">
        <f>F12+F13</f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36"/>
      <c r="AME14" s="36"/>
      <c r="AMF14" s="36"/>
      <c r="AMG14" s="36"/>
      <c r="AMH14" s="36"/>
      <c r="AMI14" s="36"/>
      <c r="AMJ14" s="36"/>
    </row>
    <row r="15" spans="1:1024" ht="17.100000000000001" customHeight="1" x14ac:dyDescent="0.2"/>
    <row r="16" spans="1:1024" ht="26.85" customHeight="1" x14ac:dyDescent="0.2">
      <c r="B16" s="157" t="s">
        <v>28</v>
      </c>
      <c r="C16" s="157"/>
      <c r="D16" s="157"/>
      <c r="E16" s="157"/>
      <c r="F16" s="157"/>
    </row>
    <row r="17" spans="1:1024" ht="17.100000000000001" customHeight="1" thickBot="1" x14ac:dyDescent="0.25">
      <c r="A17" s="33"/>
      <c r="B17" s="3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36"/>
      <c r="AME17" s="36"/>
      <c r="AMF17" s="36"/>
      <c r="AMG17" s="36"/>
      <c r="AMH17" s="36"/>
      <c r="AMI17" s="36"/>
      <c r="AMJ17" s="36"/>
    </row>
    <row r="18" spans="1:1024" ht="24.6" customHeight="1" thickTop="1" thickBot="1" x14ac:dyDescent="0.25">
      <c r="B18" s="154" t="s">
        <v>29</v>
      </c>
      <c r="C18" s="154"/>
      <c r="D18" s="154"/>
      <c r="E18" s="154"/>
      <c r="F18" s="154"/>
    </row>
    <row r="19" spans="1:1024" ht="15" customHeight="1" thickTop="1" x14ac:dyDescent="0.2"/>
    <row r="20" spans="1:1024" ht="20.100000000000001" customHeight="1" x14ac:dyDescent="0.2"/>
    <row r="21" spans="1:1024" ht="20.100000000000001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</row>
    <row r="22" spans="1:1024" ht="20.100000000000001" customHeight="1" x14ac:dyDescent="0.2"/>
    <row r="23" spans="1:1024" ht="20.100000000000001" customHeight="1" x14ac:dyDescent="0.2"/>
  </sheetData>
  <mergeCells count="6">
    <mergeCell ref="B18:F18"/>
    <mergeCell ref="B2:F2"/>
    <mergeCell ref="B3:F3"/>
    <mergeCell ref="B9:F9"/>
    <mergeCell ref="B10:F10"/>
    <mergeCell ref="B16:F16"/>
  </mergeCells>
  <pageMargins left="0.30905511811023623" right="0.26456692913385832" top="0.72952755905511824" bottom="1.1814960629921261" header="0.33543307086614177" footer="0.78740157480314954"/>
  <pageSetup paperSize="0" fitToWidth="0" fitToHeight="0" pageOrder="overThenDown" orientation="portrait" horizontalDpi="0" verticalDpi="0" copies="0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3"/>
  <sheetViews>
    <sheetView workbookViewId="0">
      <selection activeCell="L21" sqref="L21"/>
    </sheetView>
  </sheetViews>
  <sheetFormatPr defaultRowHeight="19.899999999999999" customHeight="1" x14ac:dyDescent="0.2"/>
  <cols>
    <col min="1" max="1" width="13.5" style="3" customWidth="1"/>
    <col min="2" max="8" width="10.875" style="3" customWidth="1"/>
    <col min="9" max="255" width="8.5" style="3" customWidth="1"/>
    <col min="256" max="1024" width="10.75" style="3" customWidth="1"/>
  </cols>
  <sheetData>
    <row r="1" spans="1:9" ht="20.100000000000001" customHeight="1" x14ac:dyDescent="0.2">
      <c r="A1" s="160" t="s">
        <v>30</v>
      </c>
      <c r="B1" s="160"/>
      <c r="C1" s="160"/>
      <c r="D1" s="160"/>
      <c r="E1" s="160"/>
      <c r="F1" s="160"/>
      <c r="G1" s="160"/>
      <c r="H1" s="160"/>
      <c r="I1" s="40"/>
    </row>
    <row r="2" spans="1:9" ht="20.100000000000001" customHeight="1" x14ac:dyDescent="0.2">
      <c r="A2" s="161" t="s">
        <v>31</v>
      </c>
      <c r="B2" s="159" t="s">
        <v>32</v>
      </c>
      <c r="C2" s="159"/>
      <c r="D2" s="159"/>
      <c r="E2" s="159"/>
      <c r="F2" s="159"/>
      <c r="G2" s="159"/>
      <c r="H2" s="159"/>
    </row>
    <row r="3" spans="1:9" ht="20.100000000000001" customHeight="1" x14ac:dyDescent="0.2">
      <c r="A3" s="161"/>
      <c r="B3" s="41" t="s">
        <v>33</v>
      </c>
      <c r="C3" s="41" t="s">
        <v>34</v>
      </c>
      <c r="D3" s="41" t="s">
        <v>35</v>
      </c>
      <c r="E3" s="41" t="s">
        <v>36</v>
      </c>
      <c r="F3" s="41" t="s">
        <v>37</v>
      </c>
      <c r="G3" s="41" t="s">
        <v>38</v>
      </c>
      <c r="H3" s="42" t="s">
        <v>39</v>
      </c>
    </row>
    <row r="4" spans="1:9" ht="20.100000000000001" customHeight="1" x14ac:dyDescent="0.2">
      <c r="A4" s="43">
        <v>1</v>
      </c>
      <c r="B4" s="44">
        <v>0.6</v>
      </c>
      <c r="C4" s="44">
        <v>0.5</v>
      </c>
      <c r="D4" s="44">
        <v>0.4</v>
      </c>
      <c r="E4" s="44">
        <v>0.35</v>
      </c>
      <c r="F4" s="44">
        <v>0.32</v>
      </c>
      <c r="G4" s="44">
        <v>0.3</v>
      </c>
      <c r="H4" s="45">
        <v>0.28000000000000003</v>
      </c>
    </row>
    <row r="5" spans="1:9" ht="20.100000000000001" customHeight="1" x14ac:dyDescent="0.2">
      <c r="A5" s="46">
        <v>2</v>
      </c>
      <c r="B5" s="47">
        <v>0.4</v>
      </c>
      <c r="C5" s="47">
        <v>0.3</v>
      </c>
      <c r="D5" s="47">
        <v>0.25</v>
      </c>
      <c r="E5" s="47">
        <v>0.25</v>
      </c>
      <c r="F5" s="47">
        <v>0.2</v>
      </c>
      <c r="G5" s="47">
        <v>0.18</v>
      </c>
      <c r="H5" s="48">
        <v>0.16</v>
      </c>
    </row>
    <row r="6" spans="1:9" ht="20.100000000000001" customHeight="1" x14ac:dyDescent="0.2">
      <c r="A6" s="49">
        <v>3</v>
      </c>
      <c r="B6" s="50"/>
      <c r="C6" s="50">
        <v>0.2</v>
      </c>
      <c r="D6" s="50">
        <v>0.2</v>
      </c>
      <c r="E6" s="50">
        <v>0.2</v>
      </c>
      <c r="F6" s="50">
        <v>0.12</v>
      </c>
      <c r="G6" s="50">
        <v>0.1</v>
      </c>
      <c r="H6" s="51">
        <v>0.1</v>
      </c>
    </row>
    <row r="7" spans="1:9" ht="20.100000000000001" customHeight="1" x14ac:dyDescent="0.2">
      <c r="A7" s="46">
        <v>4</v>
      </c>
      <c r="B7" s="47"/>
      <c r="C7" s="47"/>
      <c r="D7" s="47">
        <v>0.15</v>
      </c>
      <c r="E7" s="47">
        <v>0.1</v>
      </c>
      <c r="F7" s="47">
        <v>0.1</v>
      </c>
      <c r="G7" s="47">
        <v>0.1</v>
      </c>
      <c r="H7" s="48">
        <v>0.1</v>
      </c>
    </row>
    <row r="8" spans="1:9" ht="20.100000000000001" customHeight="1" x14ac:dyDescent="0.2">
      <c r="A8" s="49">
        <v>5</v>
      </c>
      <c r="B8" s="50"/>
      <c r="C8" s="50"/>
      <c r="D8" s="50"/>
      <c r="E8" s="50">
        <v>0.05</v>
      </c>
      <c r="F8" s="50">
        <v>0.08</v>
      </c>
      <c r="G8" s="50">
        <v>0.08</v>
      </c>
      <c r="H8" s="51">
        <v>0.08</v>
      </c>
    </row>
    <row r="9" spans="1:9" ht="20.100000000000001" customHeight="1" x14ac:dyDescent="0.2">
      <c r="A9" s="46">
        <v>6</v>
      </c>
      <c r="B9" s="47"/>
      <c r="C9" s="47"/>
      <c r="D9" s="47"/>
      <c r="E9" s="47">
        <v>0.05</v>
      </c>
      <c r="F9" s="47">
        <v>7.0000000000000007E-2</v>
      </c>
      <c r="G9" s="47">
        <v>7.0000000000000007E-2</v>
      </c>
      <c r="H9" s="48">
        <v>7.0000000000000007E-2</v>
      </c>
    </row>
    <row r="10" spans="1:9" ht="20.100000000000001" customHeight="1" x14ac:dyDescent="0.2">
      <c r="A10" s="49">
        <v>7</v>
      </c>
      <c r="B10" s="50"/>
      <c r="C10" s="50"/>
      <c r="D10" s="50"/>
      <c r="E10" s="50"/>
      <c r="F10" s="50">
        <v>0.06</v>
      </c>
      <c r="G10" s="50">
        <v>0.06</v>
      </c>
      <c r="H10" s="51">
        <v>0.06</v>
      </c>
    </row>
    <row r="11" spans="1:9" ht="20.100000000000001" customHeight="1" x14ac:dyDescent="0.2">
      <c r="A11" s="46">
        <v>8</v>
      </c>
      <c r="B11" s="47"/>
      <c r="C11" s="47"/>
      <c r="D11" s="47"/>
      <c r="E11" s="47"/>
      <c r="F11" s="47">
        <v>0.05</v>
      </c>
      <c r="G11" s="47">
        <v>0.06</v>
      </c>
      <c r="H11" s="48">
        <v>0.06</v>
      </c>
    </row>
    <row r="12" spans="1:9" ht="20.100000000000001" customHeight="1" x14ac:dyDescent="0.2">
      <c r="A12" s="49">
        <v>9</v>
      </c>
      <c r="B12" s="50"/>
      <c r="C12" s="50"/>
      <c r="D12" s="50"/>
      <c r="E12" s="50"/>
      <c r="F12" s="50"/>
      <c r="G12" s="50">
        <v>0.05</v>
      </c>
      <c r="H12" s="51">
        <v>0.05</v>
      </c>
    </row>
    <row r="13" spans="1:9" ht="20.100000000000001" customHeight="1" x14ac:dyDescent="0.2">
      <c r="A13" s="52">
        <v>10</v>
      </c>
      <c r="B13" s="53"/>
      <c r="C13" s="53"/>
      <c r="D13" s="53"/>
      <c r="E13" s="53"/>
      <c r="F13" s="53"/>
      <c r="G13" s="53"/>
      <c r="H13" s="54">
        <v>0.04</v>
      </c>
    </row>
    <row r="14" spans="1:9" ht="15" customHeight="1" x14ac:dyDescent="0.2">
      <c r="A14" s="55" t="s">
        <v>40</v>
      </c>
      <c r="B14" s="56">
        <f>SUM(B4:B11)</f>
        <v>1</v>
      </c>
      <c r="C14" s="56">
        <f>SUM(C4:C11)</f>
        <v>1</v>
      </c>
      <c r="D14" s="56">
        <f>SUM(D4:D11)</f>
        <v>1</v>
      </c>
      <c r="E14" s="56">
        <f>SUM(E4:E11)</f>
        <v>1</v>
      </c>
      <c r="F14" s="56">
        <f>SUM(F4:F11)</f>
        <v>1</v>
      </c>
      <c r="G14" s="56">
        <f>SUM(G4:G12)</f>
        <v>1</v>
      </c>
      <c r="H14" s="56">
        <f>SUM(H4:H13)</f>
        <v>1.0000000000000002</v>
      </c>
    </row>
    <row r="15" spans="1:9" ht="15" customHeight="1" x14ac:dyDescent="0.2">
      <c r="A15" s="55"/>
      <c r="B15" s="56"/>
      <c r="C15" s="56"/>
      <c r="D15" s="56"/>
      <c r="E15" s="56"/>
    </row>
    <row r="16" spans="1:9" ht="15" customHeight="1" x14ac:dyDescent="0.2"/>
    <row r="17" spans="1:1023" ht="15" customHeight="1" x14ac:dyDescent="0.2">
      <c r="A17" s="162" t="s">
        <v>41</v>
      </c>
      <c r="B17" s="162"/>
      <c r="C17" s="162"/>
      <c r="D17" s="162"/>
      <c r="E17" s="162"/>
      <c r="F17" s="162"/>
      <c r="G17" s="162"/>
      <c r="H17" s="162"/>
    </row>
    <row r="18" spans="1:1023" ht="20.100000000000001" customHeight="1" x14ac:dyDescent="0.3">
      <c r="A18" s="163" t="s">
        <v>42</v>
      </c>
      <c r="B18" s="163"/>
      <c r="C18" s="163"/>
      <c r="D18" s="163"/>
      <c r="E18" s="163"/>
      <c r="F18" s="163"/>
      <c r="G18" s="163"/>
      <c r="H18" s="163"/>
    </row>
    <row r="19" spans="1:1023" ht="15" customHeight="1" x14ac:dyDescent="0.2">
      <c r="A19" s="164" t="s">
        <v>43</v>
      </c>
      <c r="B19" s="57"/>
      <c r="C19" s="165" t="s">
        <v>44</v>
      </c>
      <c r="D19" s="57"/>
      <c r="E19" s="57"/>
      <c r="F19" s="166"/>
      <c r="G19" s="166"/>
      <c r="H19" s="166"/>
    </row>
    <row r="20" spans="1:1023" ht="20.100000000000001" customHeight="1" x14ac:dyDescent="0.2">
      <c r="A20" s="164"/>
      <c r="B20" s="58">
        <v>0</v>
      </c>
      <c r="C20" s="165"/>
      <c r="D20" s="59">
        <v>0</v>
      </c>
      <c r="E20" s="60"/>
      <c r="F20" s="166"/>
      <c r="G20" s="166"/>
      <c r="H20" s="166"/>
    </row>
    <row r="21" spans="1:1023" ht="20.100000000000001" customHeight="1" x14ac:dyDescent="0.2">
      <c r="A21" s="61"/>
      <c r="B21" s="62"/>
      <c r="C21" s="62"/>
      <c r="D21" s="63"/>
      <c r="E21" s="63"/>
      <c r="F21" s="166"/>
      <c r="G21" s="166"/>
      <c r="H21" s="16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</row>
    <row r="22" spans="1:1023" ht="20.100000000000001" customHeight="1" x14ac:dyDescent="0.2">
      <c r="A22" s="158" t="s">
        <v>31</v>
      </c>
      <c r="B22" s="159" t="s">
        <v>32</v>
      </c>
      <c r="C22" s="159"/>
      <c r="D22" s="159"/>
      <c r="E22" s="159"/>
      <c r="F22" s="159"/>
      <c r="G22" s="159"/>
      <c r="H22" s="159"/>
    </row>
    <row r="23" spans="1:1023" ht="20.100000000000001" customHeight="1" x14ac:dyDescent="0.2">
      <c r="A23" s="158"/>
      <c r="B23" s="64" t="s">
        <v>33</v>
      </c>
      <c r="C23" s="64" t="s">
        <v>34</v>
      </c>
      <c r="D23" s="64" t="s">
        <v>35</v>
      </c>
      <c r="E23" s="64" t="s">
        <v>36</v>
      </c>
      <c r="F23" s="64" t="s">
        <v>37</v>
      </c>
      <c r="G23" s="64" t="s">
        <v>38</v>
      </c>
      <c r="H23" s="65" t="s">
        <v>39</v>
      </c>
    </row>
    <row r="24" spans="1:1023" ht="19.899999999999999" customHeight="1" x14ac:dyDescent="0.2">
      <c r="A24" s="66">
        <v>1</v>
      </c>
      <c r="B24" s="67" t="str">
        <f>IF(AND($B$20&gt;1,$B$20&lt;5),ROUND($D$20*B4,-3)," ")</f>
        <v xml:space="preserve"> </v>
      </c>
      <c r="C24" s="67" t="str">
        <f>IF(AND($B$20&gt;4,$B$20&lt;9),ROUND($D$20*C4,-3)," ")</f>
        <v xml:space="preserve"> </v>
      </c>
      <c r="D24" s="67" t="str">
        <f>IF(AND($B$20&gt;8,$B$20&lt;17),ROUND($D$20*D4,-3)," ")</f>
        <v xml:space="preserve"> </v>
      </c>
      <c r="E24" s="67" t="str">
        <f t="shared" ref="E24:E29" si="0">IF(AND($B$20&gt;16,$B$20&lt;26),ROUND($D$20*E4,-3)," ")</f>
        <v xml:space="preserve"> </v>
      </c>
      <c r="F24" s="67" t="str">
        <f t="shared" ref="F24:F31" si="1">IF(AND($B$20&gt;26,$B$20&lt;36),ROUND($D$20*F4,-3)," ")</f>
        <v xml:space="preserve"> </v>
      </c>
      <c r="G24" s="67" t="str">
        <f t="shared" ref="G24:G32" si="2">IF(AND($B$20&gt;36,$B$20&lt;46),ROUND($D$20*G4,-3)," ")</f>
        <v xml:space="preserve"> </v>
      </c>
      <c r="H24" s="67" t="str">
        <f t="shared" ref="H24:H33" si="3">IF(AND($B$20&gt;45,$B$20&lt;100),ROUND($D$20*H4,-3)," ")</f>
        <v xml:space="preserve"> </v>
      </c>
    </row>
    <row r="25" spans="1:1023" ht="19.899999999999999" customHeight="1" x14ac:dyDescent="0.2">
      <c r="A25" s="68">
        <v>2</v>
      </c>
      <c r="B25" s="69" t="str">
        <f>IF(AND($B$20&gt;1,$B$20&lt;5),ROUND($D$20*B5,-3)," ")</f>
        <v xml:space="preserve"> </v>
      </c>
      <c r="C25" s="69" t="str">
        <f>IF(AND($B$20&gt;4,$B$20&lt;9),ROUND($D$20*C5,-3)," ")</f>
        <v xml:space="preserve"> </v>
      </c>
      <c r="D25" s="69" t="str">
        <f>IF(AND($B$20&gt;8,$B$20&lt;17),ROUND($D$20*D5,-3)," ")</f>
        <v xml:space="preserve"> </v>
      </c>
      <c r="E25" s="69" t="str">
        <f t="shared" si="0"/>
        <v xml:space="preserve"> </v>
      </c>
      <c r="F25" s="69" t="str">
        <f t="shared" si="1"/>
        <v xml:space="preserve"> </v>
      </c>
      <c r="G25" s="69" t="str">
        <f t="shared" si="2"/>
        <v xml:space="preserve"> </v>
      </c>
      <c r="H25" s="69" t="str">
        <f t="shared" si="3"/>
        <v xml:space="preserve"> </v>
      </c>
    </row>
    <row r="26" spans="1:1023" ht="19.899999999999999" customHeight="1" x14ac:dyDescent="0.2">
      <c r="A26" s="66">
        <v>3</v>
      </c>
      <c r="B26" s="67"/>
      <c r="C26" s="67" t="str">
        <f>IF(AND($B$20&gt;4,$B$20&lt;9),ROUND($D$20*C6,-3)," ")</f>
        <v xml:space="preserve"> </v>
      </c>
      <c r="D26" s="67" t="str">
        <f>IF(AND($B$20&gt;8,$B$20&lt;17),ROUND($D$20*D6,-3)," ")</f>
        <v xml:space="preserve"> </v>
      </c>
      <c r="E26" s="67" t="str">
        <f t="shared" si="0"/>
        <v xml:space="preserve"> </v>
      </c>
      <c r="F26" s="67" t="str">
        <f t="shared" si="1"/>
        <v xml:space="preserve"> </v>
      </c>
      <c r="G26" s="67" t="str">
        <f t="shared" si="2"/>
        <v xml:space="preserve"> </v>
      </c>
      <c r="H26" s="67" t="str">
        <f t="shared" si="3"/>
        <v xml:space="preserve"> </v>
      </c>
    </row>
    <row r="27" spans="1:1023" ht="19.899999999999999" customHeight="1" x14ac:dyDescent="0.2">
      <c r="A27" s="68">
        <v>4</v>
      </c>
      <c r="B27" s="69"/>
      <c r="C27" s="69"/>
      <c r="D27" s="69" t="str">
        <f>IF(AND($B$20&gt;8,$B$20&lt;17),ROUND($D$20*D7,-3)," ")</f>
        <v xml:space="preserve"> </v>
      </c>
      <c r="E27" s="69" t="str">
        <f t="shared" si="0"/>
        <v xml:space="preserve"> </v>
      </c>
      <c r="F27" s="69" t="str">
        <f t="shared" si="1"/>
        <v xml:space="preserve"> </v>
      </c>
      <c r="G27" s="69" t="str">
        <f t="shared" si="2"/>
        <v xml:space="preserve"> </v>
      </c>
      <c r="H27" s="69" t="str">
        <f t="shared" si="3"/>
        <v xml:space="preserve"> </v>
      </c>
    </row>
    <row r="28" spans="1:1023" ht="19.899999999999999" customHeight="1" x14ac:dyDescent="0.2">
      <c r="A28" s="66">
        <v>5</v>
      </c>
      <c r="B28" s="67"/>
      <c r="C28" s="67"/>
      <c r="D28" s="67"/>
      <c r="E28" s="67" t="str">
        <f t="shared" si="0"/>
        <v xml:space="preserve"> </v>
      </c>
      <c r="F28" s="67" t="str">
        <f t="shared" si="1"/>
        <v xml:space="preserve"> </v>
      </c>
      <c r="G28" s="67" t="str">
        <f t="shared" si="2"/>
        <v xml:space="preserve"> </v>
      </c>
      <c r="H28" s="67" t="str">
        <f t="shared" si="3"/>
        <v xml:space="preserve"> </v>
      </c>
    </row>
    <row r="29" spans="1:1023" ht="19.899999999999999" customHeight="1" x14ac:dyDescent="0.2">
      <c r="A29" s="68">
        <v>6</v>
      </c>
      <c r="B29" s="69"/>
      <c r="C29" s="69"/>
      <c r="D29" s="69"/>
      <c r="E29" s="69" t="str">
        <f t="shared" si="0"/>
        <v xml:space="preserve"> </v>
      </c>
      <c r="F29" s="69" t="str">
        <f t="shared" si="1"/>
        <v xml:space="preserve"> </v>
      </c>
      <c r="G29" s="69" t="str">
        <f t="shared" si="2"/>
        <v xml:space="preserve"> </v>
      </c>
      <c r="H29" s="69" t="str">
        <f t="shared" si="3"/>
        <v xml:space="preserve"> </v>
      </c>
    </row>
    <row r="30" spans="1:1023" ht="19.899999999999999" customHeight="1" x14ac:dyDescent="0.2">
      <c r="A30" s="66">
        <v>7</v>
      </c>
      <c r="B30" s="67"/>
      <c r="C30" s="67"/>
      <c r="D30" s="67"/>
      <c r="E30" s="67"/>
      <c r="F30" s="67" t="str">
        <f t="shared" si="1"/>
        <v xml:space="preserve"> </v>
      </c>
      <c r="G30" s="67" t="str">
        <f t="shared" si="2"/>
        <v xml:space="preserve"> </v>
      </c>
      <c r="H30" s="67" t="str">
        <f t="shared" si="3"/>
        <v xml:space="preserve"> </v>
      </c>
    </row>
    <row r="31" spans="1:1023" ht="19.899999999999999" customHeight="1" x14ac:dyDescent="0.2">
      <c r="A31" s="68">
        <v>8</v>
      </c>
      <c r="B31" s="69"/>
      <c r="C31" s="69"/>
      <c r="D31" s="69"/>
      <c r="E31" s="69"/>
      <c r="F31" s="69" t="str">
        <f t="shared" si="1"/>
        <v xml:space="preserve"> </v>
      </c>
      <c r="G31" s="69" t="str">
        <f t="shared" si="2"/>
        <v xml:space="preserve"> </v>
      </c>
      <c r="H31" s="69" t="str">
        <f t="shared" si="3"/>
        <v xml:space="preserve"> </v>
      </c>
    </row>
    <row r="32" spans="1:1023" ht="19.899999999999999" customHeight="1" x14ac:dyDescent="0.2">
      <c r="A32" s="66">
        <v>9</v>
      </c>
      <c r="B32" s="67"/>
      <c r="C32" s="67"/>
      <c r="D32" s="67"/>
      <c r="E32" s="67"/>
      <c r="F32" s="67"/>
      <c r="G32" s="67" t="str">
        <f t="shared" si="2"/>
        <v xml:space="preserve"> </v>
      </c>
      <c r="H32" s="67" t="str">
        <f t="shared" si="3"/>
        <v xml:space="preserve"> </v>
      </c>
    </row>
    <row r="33" spans="1:8" ht="19.899999999999999" customHeight="1" x14ac:dyDescent="0.2">
      <c r="A33" s="68">
        <v>10</v>
      </c>
      <c r="B33" s="69"/>
      <c r="C33" s="69"/>
      <c r="D33" s="69"/>
      <c r="E33" s="69"/>
      <c r="F33" s="69"/>
      <c r="G33" s="69"/>
      <c r="H33" s="69" t="str">
        <f t="shared" si="3"/>
        <v xml:space="preserve"> </v>
      </c>
    </row>
  </sheetData>
  <mergeCells count="10">
    <mergeCell ref="A22:A23"/>
    <mergeCell ref="B22:H22"/>
    <mergeCell ref="A1:H1"/>
    <mergeCell ref="A2:A3"/>
    <mergeCell ref="B2:H2"/>
    <mergeCell ref="A17:H17"/>
    <mergeCell ref="A18:H18"/>
    <mergeCell ref="A19:A20"/>
    <mergeCell ref="C19:C20"/>
    <mergeCell ref="F19:H21"/>
  </mergeCells>
  <pageMargins left="0.30905511811023623" right="0.26456692913385832" top="0.72952755905511824" bottom="1.1814960629921261" header="0.33543307086614177" footer="0.78740157480314954"/>
  <pageSetup paperSize="0" fitToWidth="0" fitToHeight="0" pageOrder="overThenDown" orientation="portrait" horizontalDpi="0" verticalDpi="0" copies="0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1416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Szakági elszámolás</vt:lpstr>
      <vt:lpstr>Kategóriák Pénze</vt:lpstr>
      <vt:lpstr>Pénzdíj felosztás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</dc:creator>
  <cp:lastModifiedBy>Orcifalvi Borbála</cp:lastModifiedBy>
  <cp:revision>52</cp:revision>
  <cp:lastPrinted>2023-04-11T14:14:37Z</cp:lastPrinted>
  <dcterms:created xsi:type="dcterms:W3CDTF">2008-05-20T05:31:35Z</dcterms:created>
  <dcterms:modified xsi:type="dcterms:W3CDTF">2024-04-03T07:20:29Z</dcterms:modified>
</cp:coreProperties>
</file>