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8940"/>
  </bookViews>
  <sheets>
    <sheet name="Szakági elszámolás" sheetId="1" r:id="rId1"/>
    <sheet name="Kategóriák Pénze" sheetId="2" r:id="rId2"/>
    <sheet name="Pénzdíj felosztás" sheetId="3" r:id="rId3"/>
  </sheets>
  <calcPr calcId="162913"/>
</workbook>
</file>

<file path=xl/calcChain.xml><?xml version="1.0" encoding="utf-8"?>
<calcChain xmlns="http://schemas.openxmlformats.org/spreadsheetml/2006/main">
  <c r="G20" i="1" l="1"/>
  <c r="F20" i="1"/>
  <c r="G30" i="1"/>
  <c r="G28" i="1"/>
  <c r="G29" i="1"/>
  <c r="G27" i="1"/>
  <c r="F30" i="1"/>
  <c r="F28" i="1"/>
  <c r="F29" i="1"/>
  <c r="F27" i="1"/>
  <c r="E30" i="1"/>
  <c r="E28" i="1"/>
  <c r="E29" i="1"/>
  <c r="E27" i="1"/>
  <c r="G26" i="1"/>
  <c r="G25" i="1"/>
  <c r="F25" i="1"/>
  <c r="F26" i="1"/>
  <c r="E25" i="1"/>
  <c r="E26" i="1"/>
  <c r="G21" i="1"/>
  <c r="G22" i="1"/>
  <c r="G23" i="1"/>
  <c r="G24" i="1"/>
  <c r="F21" i="1"/>
  <c r="F22" i="1"/>
  <c r="F23" i="1"/>
  <c r="F24" i="1"/>
  <c r="E22" i="1"/>
  <c r="E23" i="1"/>
  <c r="E24" i="1"/>
  <c r="E21" i="1"/>
  <c r="E20" i="1"/>
  <c r="G16" i="1"/>
  <c r="F16" i="1"/>
  <c r="E15" i="1"/>
  <c r="E16" i="1"/>
  <c r="E17" i="1"/>
  <c r="E18" i="1"/>
  <c r="E19" i="1"/>
  <c r="E14" i="1"/>
  <c r="F14" i="1"/>
  <c r="G15" i="1"/>
  <c r="G17" i="1"/>
  <c r="G18" i="1"/>
  <c r="G19" i="1"/>
  <c r="G14" i="1"/>
  <c r="F17" i="1"/>
  <c r="F18" i="1"/>
  <c r="F19" i="1"/>
  <c r="F15" i="1"/>
  <c r="F12" i="1"/>
  <c r="F13" i="1"/>
  <c r="F11" i="1"/>
  <c r="E12" i="1"/>
  <c r="E13" i="1"/>
  <c r="E11" i="1"/>
  <c r="H33" i="3"/>
  <c r="H32" i="3"/>
  <c r="G32" i="3"/>
  <c r="H31" i="3"/>
  <c r="G31" i="3"/>
  <c r="F31" i="3"/>
  <c r="H30" i="3"/>
  <c r="G30" i="3"/>
  <c r="F30" i="3"/>
  <c r="H29" i="3"/>
  <c r="G29" i="3"/>
  <c r="F29" i="3"/>
  <c r="E29" i="3"/>
  <c r="H28" i="3"/>
  <c r="G28" i="3"/>
  <c r="F28" i="3"/>
  <c r="E28" i="3"/>
  <c r="H27" i="3"/>
  <c r="G27" i="3"/>
  <c r="F27" i="3"/>
  <c r="E27" i="3"/>
  <c r="D27" i="3"/>
  <c r="H26" i="3"/>
  <c r="G26" i="3"/>
  <c r="F26" i="3"/>
  <c r="E26" i="3"/>
  <c r="D26" i="3"/>
  <c r="C26" i="3"/>
  <c r="H25" i="3"/>
  <c r="G25" i="3"/>
  <c r="F25" i="3"/>
  <c r="E25" i="3"/>
  <c r="D25" i="3"/>
  <c r="C25" i="3"/>
  <c r="B25" i="3"/>
  <c r="H24" i="3"/>
  <c r="G24" i="3"/>
  <c r="F24" i="3"/>
  <c r="E24" i="3"/>
  <c r="D24" i="3"/>
  <c r="C24" i="3"/>
  <c r="B24" i="3"/>
  <c r="H14" i="3"/>
  <c r="G14" i="3"/>
  <c r="F14" i="3"/>
  <c r="E14" i="3"/>
  <c r="D14" i="3"/>
  <c r="C14" i="3"/>
  <c r="B14" i="3"/>
  <c r="F13" i="2"/>
  <c r="F14" i="2" s="1"/>
  <c r="E13" i="2"/>
  <c r="F12" i="2"/>
  <c r="E6" i="2"/>
  <c r="F6" i="2" s="1"/>
  <c r="F5" i="2"/>
  <c r="G13" i="1"/>
  <c r="G12" i="1"/>
  <c r="G11" i="1"/>
  <c r="F7" i="2" l="1"/>
  <c r="F31" i="1"/>
  <c r="E31" i="1"/>
  <c r="G31" i="1"/>
</calcChain>
</file>

<file path=xl/sharedStrings.xml><?xml version="1.0" encoding="utf-8"?>
<sst xmlns="http://schemas.openxmlformats.org/spreadsheetml/2006/main" count="81" uniqueCount="65">
  <si>
    <t>JEGYZŐKÖNYV</t>
  </si>
  <si>
    <t>Lovastusa versenyeken beszedett szakági pénzekről</t>
  </si>
  <si>
    <t>Helyszín:</t>
  </si>
  <si>
    <t>Időpont:</t>
  </si>
  <si>
    <t>Verseny rendezője:</t>
  </si>
  <si>
    <t>Versenybíróság elnöke:</t>
  </si>
  <si>
    <t>Technikai küldött:</t>
  </si>
  <si>
    <t>Versenyiroda:</t>
  </si>
  <si>
    <t>Kategóriák</t>
  </si>
  <si>
    <t>Nevezési díj</t>
  </si>
  <si>
    <t>Indulók  /Díjlovaglás/</t>
  </si>
  <si>
    <t>Rendezőé</t>
  </si>
  <si>
    <t>Befizetendő  MLTSzB felé</t>
  </si>
  <si>
    <t>Pénzdíj alap</t>
  </si>
  <si>
    <t>A0 – előkezdő ló</t>
  </si>
  <si>
    <t>A – kezdő ló</t>
  </si>
  <si>
    <t>A – ifi (12-18 év)</t>
  </si>
  <si>
    <t>CCN*-Intro</t>
  </si>
  <si>
    <t>Összesen:</t>
  </si>
  <si>
    <t>Lovastusa Szakággal elszámol:</t>
  </si>
  <si>
    <t xml:space="preserve"> versenyrendező  aláírása</t>
  </si>
  <si>
    <t>A kitöltött adatok, a valóságnak megfelelnek:</t>
  </si>
  <si>
    <t>vezető bíró, vagy technikai küldött  aláírása</t>
  </si>
  <si>
    <t>Egyenlő terhelésű kategóriák esetén</t>
  </si>
  <si>
    <t>50 – 50%</t>
  </si>
  <si>
    <t>Startok száma</t>
  </si>
  <si>
    <t>Indulók %-os elosztása</t>
  </si>
  <si>
    <t>Összes pénzdíj</t>
  </si>
  <si>
    <t>Kategória pénzdíja</t>
  </si>
  <si>
    <t>Ellenőrzés:</t>
  </si>
  <si>
    <t>Nem egyenlő terhelésű kategóriák esetén</t>
  </si>
  <si>
    <t>60 – 40%</t>
  </si>
  <si>
    <t>A SZÜRKE CELLÁKHOZ NE NYÚLJ!</t>
  </si>
  <si>
    <t>A dupla keretes cellákba írj!</t>
  </si>
  <si>
    <t>SZABÁLYZAT SZERINTI PÉNZDÍJ FELOSZTÁS</t>
  </si>
  <si>
    <t>Hely</t>
  </si>
  <si>
    <t>I N D U L Ó K   S Z Á M A</t>
  </si>
  <si>
    <t>2 - 4</t>
  </si>
  <si>
    <t>5 - 8</t>
  </si>
  <si>
    <t>9 - 16</t>
  </si>
  <si>
    <t>16 – 25</t>
  </si>
  <si>
    <t>26 – 35</t>
  </si>
  <si>
    <t>36 – 45</t>
  </si>
  <si>
    <t>45 &lt;</t>
  </si>
  <si>
    <t>összesen</t>
  </si>
  <si>
    <t>SZÁMÍTÁSI SEGÉDLET</t>
  </si>
  <si>
    <r>
      <t>Kitöltendő</t>
    </r>
    <r>
      <rPr>
        <sz val="14"/>
        <color theme="1"/>
        <rFont val="Times New Roman"/>
        <family val="1"/>
        <charset val="238"/>
      </rPr>
      <t>: pénzdíj összege, és a startok száma.</t>
    </r>
  </si>
  <si>
    <t>Startok száma:</t>
  </si>
  <si>
    <t>Pénzdíj összege:</t>
  </si>
  <si>
    <t>AC – póni</t>
  </si>
  <si>
    <t>AC – nyitott</t>
  </si>
  <si>
    <t>AC – REV</t>
  </si>
  <si>
    <t>AK – kezdő lovas</t>
  </si>
  <si>
    <t>AK – nyitott</t>
  </si>
  <si>
    <t>A0 – nyitott</t>
  </si>
  <si>
    <t>A – amatőr</t>
  </si>
  <si>
    <t xml:space="preserve">A - nyitott </t>
  </si>
  <si>
    <t>A0 –  ifjúsági lovas (12-18 év)</t>
  </si>
  <si>
    <t>CCN*-Intro - ifjúsági lovas (13 - 18 év)</t>
  </si>
  <si>
    <t>CCN** -  nyitott</t>
  </si>
  <si>
    <t>CCN** -  fiatal lovas</t>
  </si>
  <si>
    <t>CCN** -  utánpótlás ló</t>
  </si>
  <si>
    <t>CCN*** -  nyitott</t>
  </si>
  <si>
    <t>A0 – nyitott - CCN*lovasok</t>
  </si>
  <si>
    <t>AK – nyitott - CCN*lovasok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</si>
</sst>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&quot; Ft&quot;;[Red]#,##0&quot; Ft&quot;"/>
    <numFmt numFmtId="165" formatCode="#,##0&quot; Ft&quot;;[Red]&quot;-&quot;#,##0&quot; Ft&quot;"/>
    <numFmt numFmtId="166" formatCode="#,##0&quot; &quot;[$Ft-40E];[Red]&quot;-&quot;#,##0&quot; &quot;[$Ft-40E]"/>
    <numFmt numFmtId="167" formatCode="#,##0.00&quot; &quot;[$Ft-40E];[Red]&quot;-&quot;#,##0.00&quot; &quot;[$Ft-40E]"/>
  </numFmts>
  <fonts count="38" x14ac:knownFonts="1"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333399"/>
      <name val="Calibri"/>
      <family val="2"/>
      <charset val="238"/>
    </font>
    <font>
      <b/>
      <sz val="18"/>
      <color rgb="FF003366"/>
      <name val="Cambria"/>
      <family val="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FF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rgb="FFFF9900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rgb="FF008000"/>
      <name val="Calibri"/>
      <family val="2"/>
      <charset val="238"/>
    </font>
    <font>
      <b/>
      <sz val="11"/>
      <color rgb="FF333333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0"/>
      <color theme="1"/>
      <name val="Arial CE"/>
      <charset val="238"/>
    </font>
    <font>
      <b/>
      <sz val="11"/>
      <color rgb="FF000000"/>
      <name val="Calibri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rgb="FF800080"/>
      <name val="Calibri"/>
      <family val="2"/>
      <charset val="238"/>
    </font>
    <font>
      <sz val="11"/>
      <color rgb="FF993300"/>
      <name val="Calibri"/>
      <family val="2"/>
      <charset val="238"/>
    </font>
    <font>
      <b/>
      <sz val="11"/>
      <color rgb="FFFF9900"/>
      <name val="Calibri"/>
      <family val="2"/>
      <charset val="238"/>
    </font>
    <font>
      <sz val="10"/>
      <color theme="1"/>
      <name val="Georgia"/>
      <family val="1"/>
      <charset val="238"/>
    </font>
    <font>
      <b/>
      <sz val="10"/>
      <color theme="1"/>
      <name val="Georgia"/>
      <family val="1"/>
      <charset val="238"/>
    </font>
    <font>
      <i/>
      <sz val="10"/>
      <color theme="1"/>
      <name val="Georgia"/>
      <family val="1"/>
      <charset val="238"/>
    </font>
    <font>
      <sz val="8"/>
      <color theme="1"/>
      <name val="Georgia"/>
      <family val="1"/>
      <charset val="238"/>
    </font>
    <font>
      <sz val="10"/>
      <color rgb="FF000000"/>
      <name val="Georgia"/>
      <family val="1"/>
      <charset val="238"/>
    </font>
    <font>
      <b/>
      <i/>
      <sz val="10"/>
      <color theme="1"/>
      <name val="Georgia"/>
      <family val="1"/>
      <charset val="238"/>
    </font>
    <font>
      <sz val="11"/>
      <color theme="1"/>
      <name val="Georgia"/>
      <family val="1"/>
      <charset val="238"/>
    </font>
    <font>
      <b/>
      <sz val="12"/>
      <color theme="1"/>
      <name val="Georgia"/>
      <family val="1"/>
      <charset val="238"/>
    </font>
    <font>
      <sz val="12"/>
      <color theme="1"/>
      <name val="Georgia"/>
      <family val="1"/>
      <charset val="238"/>
    </font>
    <font>
      <b/>
      <sz val="11"/>
      <color theme="1"/>
      <name val="Georgia"/>
      <family val="1"/>
      <charset val="238"/>
    </font>
    <font>
      <i/>
      <u/>
      <sz val="10"/>
      <color theme="1"/>
      <name val="Georgia"/>
      <family val="1"/>
      <charset val="238"/>
    </font>
    <font>
      <b/>
      <outline/>
      <shadow/>
      <u/>
      <sz val="12"/>
      <color rgb="FFFF3333"/>
      <name val="Georgia"/>
      <family val="1"/>
      <charset val="238"/>
    </font>
    <font>
      <b/>
      <u/>
      <sz val="12"/>
      <color theme="1"/>
      <name val="Georgia"/>
      <family val="1"/>
      <charset val="238"/>
    </font>
    <font>
      <b/>
      <shadow/>
      <u/>
      <sz val="12"/>
      <color rgb="FF009900"/>
      <name val="Georgia"/>
      <family val="1"/>
      <charset val="238"/>
    </font>
    <font>
      <u/>
      <sz val="10"/>
      <color theme="1"/>
      <name val="Georgia"/>
      <family val="1"/>
      <charset val="238"/>
    </font>
    <font>
      <sz val="14"/>
      <color theme="1"/>
      <name val="Times New Roman"/>
      <family val="1"/>
      <charset val="238"/>
    </font>
  </fonts>
  <fills count="31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969696"/>
        <bgColor rgb="FF969696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EEEEEE"/>
        <bgColor rgb="FFEEEEEE"/>
      </patternFill>
    </fill>
    <fill>
      <patternFill patternType="solid">
        <fgColor rgb="FFCCCCCC"/>
        <bgColor rgb="FFCCCCCC"/>
      </patternFill>
    </fill>
    <fill>
      <patternFill patternType="solid">
        <fgColor rgb="FFDDDDDD"/>
        <bgColor rgb="FFDDDDDD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EEEEEE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EEEEEE"/>
      </patternFill>
    </fill>
  </fills>
  <borders count="4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4" fillId="0" borderId="0"/>
    <xf numFmtId="0" fontId="5" fillId="0" borderId="2"/>
    <xf numFmtId="0" fontId="6" fillId="0" borderId="3"/>
    <xf numFmtId="0" fontId="7" fillId="0" borderId="4"/>
    <xf numFmtId="0" fontId="7" fillId="0" borderId="0"/>
    <xf numFmtId="0" fontId="13" fillId="4" borderId="0"/>
    <xf numFmtId="0" fontId="19" fillId="3" borderId="0"/>
    <xf numFmtId="0" fontId="20" fillId="23" borderId="0"/>
    <xf numFmtId="0" fontId="3" fillId="7" borderId="1"/>
    <xf numFmtId="0" fontId="14" fillId="22" borderId="8"/>
    <xf numFmtId="0" fontId="21" fillId="22" borderId="1"/>
    <xf numFmtId="0" fontId="11" fillId="0" borderId="6"/>
    <xf numFmtId="0" fontId="8" fillId="16" borderId="5"/>
    <xf numFmtId="0" fontId="9" fillId="0" borderId="0"/>
    <xf numFmtId="0" fontId="12" fillId="17" borderId="7"/>
    <xf numFmtId="0" fontId="15" fillId="0" borderId="0"/>
    <xf numFmtId="0" fontId="17" fillId="0" borderId="9"/>
    <xf numFmtId="0" fontId="1" fillId="2" borderId="0"/>
    <xf numFmtId="0" fontId="1" fillId="8" borderId="0"/>
    <xf numFmtId="0" fontId="2" fillId="12" borderId="0"/>
    <xf numFmtId="0" fontId="1" fillId="3" borderId="0"/>
    <xf numFmtId="0" fontId="1" fillId="9" borderId="0"/>
    <xf numFmtId="0" fontId="2" fillId="9" borderId="0"/>
    <xf numFmtId="0" fontId="1" fillId="4" borderId="0"/>
    <xf numFmtId="0" fontId="1" fillId="10" borderId="0"/>
    <xf numFmtId="0" fontId="2" fillId="10" borderId="0"/>
    <xf numFmtId="0" fontId="1" fillId="5" borderId="0"/>
    <xf numFmtId="0" fontId="1" fillId="5" borderId="0"/>
    <xf numFmtId="0" fontId="2" fillId="13" borderId="0"/>
    <xf numFmtId="0" fontId="1" fillId="6" borderId="0"/>
    <xf numFmtId="0" fontId="1" fillId="8" borderId="0"/>
    <xf numFmtId="0" fontId="2" fillId="14" borderId="0"/>
    <xf numFmtId="0" fontId="1" fillId="7" borderId="0"/>
    <xf numFmtId="0" fontId="1" fillId="11" borderId="0"/>
    <xf numFmtId="0" fontId="2" fillId="15" borderId="0"/>
    <xf numFmtId="0" fontId="10" fillId="0" borderId="0">
      <alignment horizontal="center"/>
    </xf>
    <xf numFmtId="0" fontId="10" fillId="0" borderId="0">
      <alignment horizontal="center" textRotation="90"/>
    </xf>
    <xf numFmtId="0" fontId="2" fillId="18" borderId="0"/>
    <xf numFmtId="0" fontId="2" fillId="19" borderId="0"/>
    <xf numFmtId="0" fontId="2" fillId="20" borderId="0"/>
    <xf numFmtId="0" fontId="2" fillId="13" borderId="0"/>
    <xf numFmtId="0" fontId="2" fillId="14" borderId="0"/>
    <xf numFmtId="0" fontId="2" fillId="21" borderId="0"/>
    <xf numFmtId="0" fontId="16" fillId="0" borderId="0"/>
    <xf numFmtId="0" fontId="18" fillId="0" borderId="0"/>
    <xf numFmtId="167" fontId="18" fillId="0" borderId="0"/>
  </cellStyleXfs>
  <cellXfs count="174">
    <xf numFmtId="0" fontId="0" fillId="0" borderId="0" xfId="0"/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22" fillId="0" borderId="0" xfId="0" applyFont="1"/>
    <xf numFmtId="0" fontId="22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 wrapText="1"/>
    </xf>
    <xf numFmtId="0" fontId="22" fillId="0" borderId="0" xfId="0" applyFont="1" applyBorder="1"/>
    <xf numFmtId="0" fontId="22" fillId="0" borderId="0" xfId="0" applyFont="1" applyBorder="1" applyAlignment="1">
      <alignment wrapText="1"/>
    </xf>
    <xf numFmtId="165" fontId="23" fillId="0" borderId="0" xfId="0" applyNumberFormat="1" applyFont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23" fillId="0" borderId="0" xfId="0" applyFont="1" applyFill="1"/>
    <xf numFmtId="0" fontId="22" fillId="0" borderId="0" xfId="0" applyFont="1" applyFill="1"/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5" fontId="23" fillId="0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 wrapText="1"/>
    </xf>
    <xf numFmtId="0" fontId="23" fillId="0" borderId="0" xfId="0" applyFont="1" applyAlignment="1">
      <alignment wrapText="1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 wrapText="1"/>
    </xf>
    <xf numFmtId="0" fontId="24" fillId="0" borderId="0" xfId="0" applyFont="1"/>
    <xf numFmtId="0" fontId="23" fillId="0" borderId="0" xfId="0" applyFont="1" applyFill="1" applyBorder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0" fontId="31" fillId="25" borderId="11" xfId="0" applyFont="1" applyFill="1" applyBorder="1" applyAlignment="1">
      <alignment horizontal="center" vertical="center" wrapText="1"/>
    </xf>
    <xf numFmtId="0" fontId="23" fillId="25" borderId="1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/>
    </xf>
    <xf numFmtId="0" fontId="23" fillId="25" borderId="11" xfId="0" applyFont="1" applyFill="1" applyBorder="1" applyAlignment="1">
      <alignment horizontal="center" vertical="center"/>
    </xf>
    <xf numFmtId="166" fontId="22" fillId="0" borderId="13" xfId="0" applyNumberFormat="1" applyFont="1" applyBorder="1" applyAlignment="1">
      <alignment horizontal="center" vertical="center"/>
    </xf>
    <xf numFmtId="166" fontId="23" fillId="25" borderId="11" xfId="0" applyNumberFormat="1" applyFont="1" applyFill="1" applyBorder="1" applyAlignment="1">
      <alignment horizontal="center" vertical="center"/>
    </xf>
    <xf numFmtId="166" fontId="22" fillId="25" borderId="11" xfId="0" applyNumberFormat="1" applyFont="1" applyFill="1" applyBorder="1" applyAlignment="1">
      <alignment horizontal="center" vertical="center"/>
    </xf>
    <xf numFmtId="0" fontId="0" fillId="0" borderId="0" xfId="0" applyFill="1"/>
    <xf numFmtId="0" fontId="32" fillId="0" borderId="0" xfId="0" applyFont="1" applyFill="1" applyAlignment="1">
      <alignment horizontal="right" vertical="center"/>
    </xf>
    <xf numFmtId="0" fontId="32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23" fillId="0" borderId="0" xfId="0" applyFont="1" applyFill="1" applyBorder="1" applyAlignment="1" applyProtection="1"/>
    <xf numFmtId="49" fontId="23" fillId="0" borderId="0" xfId="44" applyNumberFormat="1" applyFont="1" applyFill="1" applyBorder="1" applyAlignment="1" applyProtection="1">
      <alignment horizontal="center" vertical="center"/>
    </xf>
    <xf numFmtId="49" fontId="23" fillId="0" borderId="16" xfId="44" applyNumberFormat="1" applyFont="1" applyFill="1" applyBorder="1" applyAlignment="1" applyProtection="1">
      <alignment horizontal="center" vertical="center"/>
    </xf>
    <xf numFmtId="1" fontId="23" fillId="24" borderId="14" xfId="44" applyNumberFormat="1" applyFont="1" applyFill="1" applyBorder="1" applyAlignment="1" applyProtection="1">
      <alignment horizontal="center" vertical="center"/>
    </xf>
    <xf numFmtId="9" fontId="22" fillId="24" borderId="17" xfId="44" applyNumberFormat="1" applyFont="1" applyFill="1" applyBorder="1" applyAlignment="1" applyProtection="1">
      <alignment horizontal="center" vertical="center"/>
    </xf>
    <xf numFmtId="9" fontId="22" fillId="24" borderId="15" xfId="44" applyNumberFormat="1" applyFont="1" applyFill="1" applyBorder="1" applyAlignment="1" applyProtection="1">
      <alignment horizontal="center" vertical="center"/>
    </xf>
    <xf numFmtId="1" fontId="23" fillId="0" borderId="18" xfId="44" applyNumberFormat="1" applyFont="1" applyFill="1" applyBorder="1" applyAlignment="1" applyProtection="1">
      <alignment horizontal="center" vertical="center"/>
    </xf>
    <xf numFmtId="9" fontId="22" fillId="0" borderId="0" xfId="44" applyNumberFormat="1" applyFont="1" applyFill="1" applyBorder="1" applyAlignment="1" applyProtection="1">
      <alignment horizontal="center" vertical="center"/>
    </xf>
    <xf numFmtId="9" fontId="22" fillId="0" borderId="16" xfId="44" applyNumberFormat="1" applyFont="1" applyFill="1" applyBorder="1" applyAlignment="1" applyProtection="1">
      <alignment horizontal="center" vertical="center"/>
    </xf>
    <xf numFmtId="1" fontId="23" fillId="24" borderId="18" xfId="44" applyNumberFormat="1" applyFont="1" applyFill="1" applyBorder="1" applyAlignment="1" applyProtection="1">
      <alignment horizontal="center" vertical="center"/>
    </xf>
    <xf numFmtId="9" fontId="22" fillId="24" borderId="0" xfId="44" applyNumberFormat="1" applyFont="1" applyFill="1" applyBorder="1" applyAlignment="1" applyProtection="1">
      <alignment horizontal="center" vertical="center"/>
    </xf>
    <xf numFmtId="9" fontId="22" fillId="24" borderId="16" xfId="44" applyNumberFormat="1" applyFont="1" applyFill="1" applyBorder="1" applyAlignment="1" applyProtection="1">
      <alignment horizontal="center" vertical="center"/>
    </xf>
    <xf numFmtId="1" fontId="23" fillId="0" borderId="19" xfId="44" applyNumberFormat="1" applyFont="1" applyFill="1" applyBorder="1" applyAlignment="1" applyProtection="1">
      <alignment horizontal="center" vertical="center"/>
    </xf>
    <xf numFmtId="9" fontId="22" fillId="0" borderId="12" xfId="44" applyNumberFormat="1" applyFont="1" applyFill="1" applyBorder="1" applyAlignment="1" applyProtection="1">
      <alignment horizontal="center" vertical="center"/>
    </xf>
    <xf numFmtId="9" fontId="22" fillId="0" borderId="20" xfId="44" applyNumberFormat="1" applyFont="1" applyFill="1" applyBorder="1" applyAlignment="1" applyProtection="1">
      <alignment horizontal="center" vertical="center"/>
    </xf>
    <xf numFmtId="1" fontId="24" fillId="0" borderId="0" xfId="44" applyNumberFormat="1" applyFont="1" applyFill="1" applyBorder="1" applyAlignment="1" applyProtection="1">
      <alignment horizontal="center" vertical="center"/>
    </xf>
    <xf numFmtId="9" fontId="24" fillId="0" borderId="0" xfId="44" applyNumberFormat="1" applyFont="1" applyFill="1" applyBorder="1" applyAlignment="1" applyProtection="1">
      <alignment horizontal="center" vertical="center"/>
    </xf>
    <xf numFmtId="0" fontId="23" fillId="26" borderId="17" xfId="0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 vertical="center"/>
    </xf>
    <xf numFmtId="164" fontId="23" fillId="0" borderId="11" xfId="0" applyNumberFormat="1" applyFont="1" applyFill="1" applyBorder="1" applyAlignment="1">
      <alignment horizontal="center" vertical="center"/>
    </xf>
    <xf numFmtId="0" fontId="22" fillId="26" borderId="0" xfId="0" applyFont="1" applyFill="1" applyAlignment="1">
      <alignment horizontal="center" vertical="center"/>
    </xf>
    <xf numFmtId="0" fontId="23" fillId="26" borderId="22" xfId="0" applyFont="1" applyFill="1" applyBorder="1" applyAlignment="1">
      <alignment horizontal="center" vertical="center"/>
    </xf>
    <xf numFmtId="0" fontId="23" fillId="26" borderId="0" xfId="0" applyFont="1" applyFill="1" applyBorder="1" applyAlignment="1">
      <alignment horizontal="center" vertical="center"/>
    </xf>
    <xf numFmtId="0" fontId="22" fillId="26" borderId="0" xfId="0" applyFont="1" applyFill="1" applyBorder="1" applyAlignment="1">
      <alignment horizontal="center" vertical="center"/>
    </xf>
    <xf numFmtId="49" fontId="23" fillId="0" borderId="12" xfId="44" applyNumberFormat="1" applyFont="1" applyFill="1" applyBorder="1" applyAlignment="1" applyProtection="1">
      <alignment horizontal="center" vertical="center"/>
    </xf>
    <xf numFmtId="49" fontId="23" fillId="0" borderId="20" xfId="44" applyNumberFormat="1" applyFont="1" applyFill="1" applyBorder="1" applyAlignment="1" applyProtection="1">
      <alignment horizontal="center" vertical="center"/>
    </xf>
    <xf numFmtId="1" fontId="22" fillId="26" borderId="11" xfId="44" applyNumberFormat="1" applyFont="1" applyFill="1" applyBorder="1" applyAlignment="1" applyProtection="1">
      <alignment horizontal="center" vertical="center"/>
    </xf>
    <xf numFmtId="164" fontId="22" fillId="26" borderId="11" xfId="44" applyNumberFormat="1" applyFont="1" applyFill="1" applyBorder="1" applyAlignment="1" applyProtection="1">
      <alignment horizontal="center" vertical="center"/>
    </xf>
    <xf numFmtId="1" fontId="22" fillId="0" borderId="11" xfId="44" applyNumberFormat="1" applyFont="1" applyFill="1" applyBorder="1" applyAlignment="1" applyProtection="1">
      <alignment horizontal="center" vertical="center"/>
    </xf>
    <xf numFmtId="164" fontId="22" fillId="0" borderId="11" xfId="44" applyNumberFormat="1" applyFont="1" applyFill="1" applyBorder="1" applyAlignment="1" applyProtection="1">
      <alignment horizontal="center" vertical="center"/>
    </xf>
    <xf numFmtId="0" fontId="24" fillId="24" borderId="14" xfId="0" applyFont="1" applyFill="1" applyBorder="1" applyAlignment="1">
      <alignment horizontal="center" vertical="center" wrapText="1"/>
    </xf>
    <xf numFmtId="0" fontId="22" fillId="24" borderId="14" xfId="0" applyFont="1" applyFill="1" applyBorder="1" applyAlignment="1">
      <alignment horizontal="center" vertical="center" wrapText="1"/>
    </xf>
    <xf numFmtId="165" fontId="22" fillId="24" borderId="14" xfId="0" applyNumberFormat="1" applyFont="1" applyFill="1" applyBorder="1" applyAlignment="1">
      <alignment horizontal="center" vertical="center" wrapText="1"/>
    </xf>
    <xf numFmtId="164" fontId="24" fillId="30" borderId="23" xfId="0" applyNumberFormat="1" applyFont="1" applyFill="1" applyBorder="1" applyAlignment="1">
      <alignment horizontal="center" vertical="center" wrapText="1"/>
    </xf>
    <xf numFmtId="164" fontId="24" fillId="30" borderId="24" xfId="0" applyNumberFormat="1" applyFont="1" applyFill="1" applyBorder="1" applyAlignment="1">
      <alignment horizontal="center" vertical="center" wrapText="1"/>
    </xf>
    <xf numFmtId="164" fontId="24" fillId="30" borderId="25" xfId="0" applyNumberFormat="1" applyFont="1" applyFill="1" applyBorder="1" applyAlignment="1">
      <alignment horizontal="center" vertical="center" wrapText="1"/>
    </xf>
    <xf numFmtId="0" fontId="22" fillId="28" borderId="23" xfId="0" applyFont="1" applyFill="1" applyBorder="1" applyAlignment="1">
      <alignment horizontal="center" vertical="center" wrapText="1"/>
    </xf>
    <xf numFmtId="165" fontId="22" fillId="28" borderId="23" xfId="0" applyNumberFormat="1" applyFont="1" applyFill="1" applyBorder="1" applyAlignment="1">
      <alignment horizontal="center" vertical="center" wrapText="1"/>
    </xf>
    <xf numFmtId="165" fontId="22" fillId="29" borderId="23" xfId="0" applyNumberFormat="1" applyFont="1" applyFill="1" applyBorder="1" applyAlignment="1">
      <alignment horizontal="center" vertical="center" wrapText="1"/>
    </xf>
    <xf numFmtId="0" fontId="22" fillId="29" borderId="23" xfId="0" applyFont="1" applyFill="1" applyBorder="1" applyAlignment="1">
      <alignment horizontal="center" vertical="center" wrapText="1"/>
    </xf>
    <xf numFmtId="165" fontId="22" fillId="28" borderId="24" xfId="0" applyNumberFormat="1" applyFont="1" applyFill="1" applyBorder="1" applyAlignment="1">
      <alignment horizontal="center" vertical="center" wrapText="1"/>
    </xf>
    <xf numFmtId="165" fontId="22" fillId="29" borderId="24" xfId="0" applyNumberFormat="1" applyFont="1" applyFill="1" applyBorder="1" applyAlignment="1">
      <alignment horizontal="center" vertical="center" wrapText="1"/>
    </xf>
    <xf numFmtId="165" fontId="22" fillId="28" borderId="27" xfId="0" applyNumberFormat="1" applyFont="1" applyFill="1" applyBorder="1" applyAlignment="1">
      <alignment horizontal="center" vertical="center" wrapText="1"/>
    </xf>
    <xf numFmtId="165" fontId="22" fillId="28" borderId="25" xfId="0" applyNumberFormat="1" applyFont="1" applyFill="1" applyBorder="1" applyAlignment="1">
      <alignment horizontal="center" vertical="center" wrapText="1"/>
    </xf>
    <xf numFmtId="165" fontId="22" fillId="29" borderId="25" xfId="0" applyNumberFormat="1" applyFont="1" applyFill="1" applyBorder="1" applyAlignment="1">
      <alignment horizontal="center" vertical="center" wrapText="1"/>
    </xf>
    <xf numFmtId="165" fontId="22" fillId="28" borderId="29" xfId="0" applyNumberFormat="1" applyFont="1" applyFill="1" applyBorder="1" applyAlignment="1">
      <alignment horizontal="center" vertical="center" wrapText="1"/>
    </xf>
    <xf numFmtId="0" fontId="22" fillId="28" borderId="23" xfId="0" applyFont="1" applyFill="1" applyBorder="1" applyAlignment="1">
      <alignment vertical="center" wrapText="1"/>
    </xf>
    <xf numFmtId="164" fontId="24" fillId="28" borderId="23" xfId="0" applyNumberFormat="1" applyFont="1" applyFill="1" applyBorder="1" applyAlignment="1">
      <alignment horizontal="center" vertical="center" wrapText="1"/>
    </xf>
    <xf numFmtId="0" fontId="22" fillId="29" borderId="23" xfId="0" applyFont="1" applyFill="1" applyBorder="1" applyAlignment="1">
      <alignment vertical="center" wrapText="1"/>
    </xf>
    <xf numFmtId="0" fontId="25" fillId="28" borderId="26" xfId="0" applyFont="1" applyFill="1" applyBorder="1" applyAlignment="1">
      <alignment horizontal="center" vertical="center"/>
    </xf>
    <xf numFmtId="0" fontId="22" fillId="28" borderId="24" xfId="0" applyFont="1" applyFill="1" applyBorder="1" applyAlignment="1">
      <alignment vertical="center" wrapText="1"/>
    </xf>
    <xf numFmtId="164" fontId="24" fillId="28" borderId="24" xfId="0" applyNumberFormat="1" applyFont="1" applyFill="1" applyBorder="1" applyAlignment="1">
      <alignment horizontal="center" vertical="center" wrapText="1"/>
    </xf>
    <xf numFmtId="0" fontId="22" fillId="28" borderId="24" xfId="0" applyFont="1" applyFill="1" applyBorder="1" applyAlignment="1">
      <alignment horizontal="center" vertical="center" wrapText="1"/>
    </xf>
    <xf numFmtId="0" fontId="25" fillId="29" borderId="28" xfId="0" applyFont="1" applyFill="1" applyBorder="1" applyAlignment="1">
      <alignment horizontal="center" vertical="center"/>
    </xf>
    <xf numFmtId="0" fontId="22" fillId="29" borderId="25" xfId="0" applyFont="1" applyFill="1" applyBorder="1" applyAlignment="1">
      <alignment vertical="center" wrapText="1"/>
    </xf>
    <xf numFmtId="164" fontId="24" fillId="28" borderId="25" xfId="0" applyNumberFormat="1" applyFont="1" applyFill="1" applyBorder="1" applyAlignment="1">
      <alignment horizontal="center" vertical="center" wrapText="1"/>
    </xf>
    <xf numFmtId="0" fontId="22" fillId="29" borderId="25" xfId="0" applyFont="1" applyFill="1" applyBorder="1" applyAlignment="1">
      <alignment horizontal="center" vertical="center" wrapText="1"/>
    </xf>
    <xf numFmtId="164" fontId="24" fillId="29" borderId="23" xfId="0" applyNumberFormat="1" applyFont="1" applyFill="1" applyBorder="1" applyAlignment="1">
      <alignment horizontal="center" vertical="center" wrapText="1"/>
    </xf>
    <xf numFmtId="0" fontId="22" fillId="30" borderId="23" xfId="0" applyFont="1" applyFill="1" applyBorder="1" applyAlignment="1">
      <alignment vertical="center" wrapText="1"/>
    </xf>
    <xf numFmtId="0" fontId="22" fillId="30" borderId="23" xfId="0" applyFont="1" applyFill="1" applyBorder="1" applyAlignment="1">
      <alignment horizontal="center" vertical="center" wrapText="1"/>
    </xf>
    <xf numFmtId="165" fontId="22" fillId="30" borderId="23" xfId="0" applyNumberFormat="1" applyFont="1" applyFill="1" applyBorder="1" applyAlignment="1">
      <alignment horizontal="center" vertical="center" wrapText="1"/>
    </xf>
    <xf numFmtId="0" fontId="22" fillId="27" borderId="23" xfId="0" applyFont="1" applyFill="1" applyBorder="1" applyAlignment="1">
      <alignment vertical="center" wrapText="1"/>
    </xf>
    <xf numFmtId="0" fontId="22" fillId="27" borderId="23" xfId="0" applyFont="1" applyFill="1" applyBorder="1" applyAlignment="1">
      <alignment horizontal="center" vertical="center" wrapText="1"/>
    </xf>
    <xf numFmtId="0" fontId="25" fillId="29" borderId="26" xfId="0" applyFont="1" applyFill="1" applyBorder="1" applyAlignment="1">
      <alignment horizontal="center" vertical="center"/>
    </xf>
    <xf numFmtId="0" fontId="22" fillId="29" borderId="24" xfId="0" applyFont="1" applyFill="1" applyBorder="1" applyAlignment="1">
      <alignment vertical="center" wrapText="1"/>
    </xf>
    <xf numFmtId="164" fontId="24" fillId="29" borderId="24" xfId="0" applyNumberFormat="1" applyFont="1" applyFill="1" applyBorder="1" applyAlignment="1">
      <alignment horizontal="center" vertical="center" wrapText="1"/>
    </xf>
    <xf numFmtId="165" fontId="22" fillId="29" borderId="27" xfId="0" applyNumberFormat="1" applyFont="1" applyFill="1" applyBorder="1" applyAlignment="1">
      <alignment horizontal="center" vertical="center" wrapText="1"/>
    </xf>
    <xf numFmtId="0" fontId="25" fillId="28" borderId="30" xfId="0" applyFont="1" applyFill="1" applyBorder="1" applyAlignment="1">
      <alignment horizontal="center" vertical="center"/>
    </xf>
    <xf numFmtId="165" fontId="22" fillId="28" borderId="31" xfId="0" applyNumberFormat="1" applyFont="1" applyFill="1" applyBorder="1" applyAlignment="1">
      <alignment horizontal="center" vertical="center" wrapText="1"/>
    </xf>
    <xf numFmtId="0" fontId="25" fillId="29" borderId="30" xfId="0" applyFont="1" applyFill="1" applyBorder="1" applyAlignment="1">
      <alignment horizontal="center" vertical="center"/>
    </xf>
    <xf numFmtId="0" fontId="25" fillId="30" borderId="30" xfId="0" applyFont="1" applyFill="1" applyBorder="1" applyAlignment="1">
      <alignment horizontal="center" vertical="center"/>
    </xf>
    <xf numFmtId="165" fontId="22" fillId="30" borderId="31" xfId="0" applyNumberFormat="1" applyFont="1" applyFill="1" applyBorder="1" applyAlignment="1">
      <alignment horizontal="center" vertical="center" wrapText="1"/>
    </xf>
    <xf numFmtId="0" fontId="25" fillId="27" borderId="30" xfId="0" applyFont="1" applyFill="1" applyBorder="1" applyAlignment="1">
      <alignment horizontal="center" vertical="center"/>
    </xf>
    <xf numFmtId="164" fontId="24" fillId="29" borderId="25" xfId="0" applyNumberFormat="1" applyFont="1" applyFill="1" applyBorder="1" applyAlignment="1">
      <alignment horizontal="center" vertical="center" wrapText="1"/>
    </xf>
    <xf numFmtId="165" fontId="22" fillId="29" borderId="29" xfId="0" applyNumberFormat="1" applyFont="1" applyFill="1" applyBorder="1" applyAlignment="1">
      <alignment horizontal="center" vertical="center" wrapText="1"/>
    </xf>
    <xf numFmtId="0" fontId="25" fillId="30" borderId="26" xfId="0" applyFont="1" applyFill="1" applyBorder="1" applyAlignment="1">
      <alignment horizontal="center" vertical="center"/>
    </xf>
    <xf numFmtId="0" fontId="22" fillId="30" borderId="24" xfId="0" applyFont="1" applyFill="1" applyBorder="1" applyAlignment="1">
      <alignment vertical="center" wrapText="1"/>
    </xf>
    <xf numFmtId="0" fontId="22" fillId="30" borderId="24" xfId="0" applyFont="1" applyFill="1" applyBorder="1" applyAlignment="1">
      <alignment horizontal="center" vertical="center" wrapText="1"/>
    </xf>
    <xf numFmtId="165" fontId="22" fillId="30" borderId="24" xfId="0" applyNumberFormat="1" applyFont="1" applyFill="1" applyBorder="1" applyAlignment="1">
      <alignment horizontal="center" vertical="center" wrapText="1"/>
    </xf>
    <xf numFmtId="165" fontId="22" fillId="30" borderId="27" xfId="0" applyNumberFormat="1" applyFont="1" applyFill="1" applyBorder="1" applyAlignment="1">
      <alignment horizontal="center" vertical="center" wrapText="1"/>
    </xf>
    <xf numFmtId="0" fontId="25" fillId="30" borderId="28" xfId="0" applyFont="1" applyFill="1" applyBorder="1" applyAlignment="1">
      <alignment horizontal="center" vertical="center"/>
    </xf>
    <xf numFmtId="0" fontId="22" fillId="30" borderId="25" xfId="0" applyFont="1" applyFill="1" applyBorder="1" applyAlignment="1">
      <alignment vertical="center" wrapText="1"/>
    </xf>
    <xf numFmtId="0" fontId="22" fillId="30" borderId="25" xfId="0" applyFont="1" applyFill="1" applyBorder="1" applyAlignment="1">
      <alignment horizontal="center" vertical="center" wrapText="1"/>
    </xf>
    <xf numFmtId="165" fontId="22" fillId="30" borderId="25" xfId="0" applyNumberFormat="1" applyFont="1" applyFill="1" applyBorder="1" applyAlignment="1">
      <alignment horizontal="center" vertical="center" wrapText="1"/>
    </xf>
    <xf numFmtId="165" fontId="22" fillId="30" borderId="29" xfId="0" applyNumberFormat="1" applyFont="1" applyFill="1" applyBorder="1" applyAlignment="1">
      <alignment horizontal="center" vertical="center" wrapText="1"/>
    </xf>
    <xf numFmtId="0" fontId="25" fillId="28" borderId="28" xfId="0" applyFont="1" applyFill="1" applyBorder="1" applyAlignment="1">
      <alignment horizontal="center" vertical="center"/>
    </xf>
    <xf numFmtId="0" fontId="26" fillId="28" borderId="25" xfId="0" applyFont="1" applyFill="1" applyBorder="1" applyAlignment="1">
      <alignment vertical="center" wrapText="1"/>
    </xf>
    <xf numFmtId="0" fontId="22" fillId="28" borderId="25" xfId="0" applyFont="1" applyFill="1" applyBorder="1" applyAlignment="1">
      <alignment horizontal="center" vertical="center" wrapText="1"/>
    </xf>
    <xf numFmtId="0" fontId="25" fillId="27" borderId="28" xfId="0" applyFont="1" applyFill="1" applyBorder="1" applyAlignment="1">
      <alignment horizontal="center" vertical="center"/>
    </xf>
    <xf numFmtId="0" fontId="22" fillId="27" borderId="25" xfId="0" applyFont="1" applyFill="1" applyBorder="1" applyAlignment="1">
      <alignment vertical="center" wrapText="1"/>
    </xf>
    <xf numFmtId="0" fontId="22" fillId="27" borderId="25" xfId="0" applyFont="1" applyFill="1" applyBorder="1" applyAlignment="1">
      <alignment horizontal="center" vertical="center" wrapText="1"/>
    </xf>
    <xf numFmtId="0" fontId="25" fillId="29" borderId="33" xfId="0" applyFont="1" applyFill="1" applyBorder="1" applyAlignment="1">
      <alignment horizontal="center" vertical="center"/>
    </xf>
    <xf numFmtId="0" fontId="22" fillId="29" borderId="34" xfId="0" applyFont="1" applyFill="1" applyBorder="1" applyAlignment="1">
      <alignment vertical="center" wrapText="1"/>
    </xf>
    <xf numFmtId="164" fontId="24" fillId="29" borderId="34" xfId="0" applyNumberFormat="1" applyFont="1" applyFill="1" applyBorder="1" applyAlignment="1">
      <alignment horizontal="center" vertical="center" wrapText="1"/>
    </xf>
    <xf numFmtId="0" fontId="22" fillId="29" borderId="34" xfId="0" applyFont="1" applyFill="1" applyBorder="1" applyAlignment="1">
      <alignment horizontal="center" vertical="center" wrapText="1"/>
    </xf>
    <xf numFmtId="165" fontId="22" fillId="29" borderId="34" xfId="0" applyNumberFormat="1" applyFont="1" applyFill="1" applyBorder="1" applyAlignment="1">
      <alignment horizontal="center" vertical="center" wrapText="1"/>
    </xf>
    <xf numFmtId="165" fontId="22" fillId="29" borderId="35" xfId="0" applyNumberFormat="1" applyFont="1" applyFill="1" applyBorder="1" applyAlignment="1">
      <alignment horizontal="center" vertical="center" wrapText="1"/>
    </xf>
    <xf numFmtId="0" fontId="22" fillId="27" borderId="24" xfId="0" applyFont="1" applyFill="1" applyBorder="1" applyAlignment="1">
      <alignment vertical="center" wrapText="1"/>
    </xf>
    <xf numFmtId="165" fontId="22" fillId="24" borderId="21" xfId="0" applyNumberFormat="1" applyFont="1" applyFill="1" applyBorder="1" applyAlignment="1">
      <alignment horizontal="center" vertical="center" wrapText="1"/>
    </xf>
    <xf numFmtId="165" fontId="22" fillId="29" borderId="36" xfId="0" applyNumberFormat="1" applyFont="1" applyFill="1" applyBorder="1" applyAlignment="1">
      <alignment horizontal="center" vertical="center" wrapText="1"/>
    </xf>
    <xf numFmtId="165" fontId="22" fillId="29" borderId="37" xfId="0" applyNumberFormat="1" applyFont="1" applyFill="1" applyBorder="1" applyAlignment="1">
      <alignment horizontal="center" vertical="center" wrapText="1"/>
    </xf>
    <xf numFmtId="165" fontId="22" fillId="29" borderId="38" xfId="0" applyNumberFormat="1" applyFont="1" applyFill="1" applyBorder="1" applyAlignment="1">
      <alignment horizontal="center" vertical="center" wrapText="1"/>
    </xf>
    <xf numFmtId="165" fontId="22" fillId="30" borderId="36" xfId="0" applyNumberFormat="1" applyFont="1" applyFill="1" applyBorder="1" applyAlignment="1">
      <alignment horizontal="center" vertical="center" wrapText="1"/>
    </xf>
    <xf numFmtId="165" fontId="22" fillId="27" borderId="37" xfId="0" applyNumberFormat="1" applyFont="1" applyFill="1" applyBorder="1" applyAlignment="1">
      <alignment horizontal="center" vertical="center" wrapText="1"/>
    </xf>
    <xf numFmtId="165" fontId="22" fillId="27" borderId="38" xfId="0" applyNumberFormat="1" applyFont="1" applyFill="1" applyBorder="1" applyAlignment="1">
      <alignment horizontal="center" vertical="center" wrapText="1"/>
    </xf>
    <xf numFmtId="165" fontId="22" fillId="27" borderId="36" xfId="0" applyNumberFormat="1" applyFont="1" applyFill="1" applyBorder="1" applyAlignment="1">
      <alignment horizontal="center" vertical="center" wrapText="1"/>
    </xf>
    <xf numFmtId="165" fontId="22" fillId="30" borderId="37" xfId="0" applyNumberFormat="1" applyFont="1" applyFill="1" applyBorder="1" applyAlignment="1">
      <alignment horizontal="center" vertical="center" wrapText="1"/>
    </xf>
    <xf numFmtId="165" fontId="22" fillId="30" borderId="38" xfId="0" applyNumberFormat="1" applyFont="1" applyFill="1" applyBorder="1" applyAlignment="1">
      <alignment horizontal="center" vertical="center" wrapText="1"/>
    </xf>
    <xf numFmtId="165" fontId="22" fillId="29" borderId="39" xfId="0" applyNumberFormat="1" applyFont="1" applyFill="1" applyBorder="1" applyAlignment="1">
      <alignment horizontal="center" vertical="center" wrapText="1"/>
    </xf>
    <xf numFmtId="165" fontId="22" fillId="24" borderId="40" xfId="0" applyNumberFormat="1" applyFont="1" applyFill="1" applyBorder="1" applyAlignment="1">
      <alignment horizontal="center" vertical="center" wrapText="1"/>
    </xf>
    <xf numFmtId="0" fontId="22" fillId="29" borderId="41" xfId="0" applyFont="1" applyFill="1" applyBorder="1" applyAlignment="1">
      <alignment horizontal="center" vertical="center" wrapText="1"/>
    </xf>
    <xf numFmtId="0" fontId="22" fillId="29" borderId="32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22" fillId="0" borderId="0" xfId="0" applyFont="1" applyAlignment="1">
      <alignment horizontal="center" vertical="center"/>
    </xf>
    <xf numFmtId="0" fontId="22" fillId="0" borderId="0" xfId="0" applyFont="1" applyFill="1" applyBorder="1" applyAlignment="1">
      <alignment horizontal="center" vertical="top"/>
    </xf>
    <xf numFmtId="0" fontId="0" fillId="0" borderId="0" xfId="0" applyFill="1" applyBorder="1"/>
    <xf numFmtId="0" fontId="0" fillId="0" borderId="12" xfId="0" applyFill="1" applyBorder="1"/>
    <xf numFmtId="0" fontId="24" fillId="0" borderId="0" xfId="0" applyFont="1" applyFill="1" applyBorder="1" applyAlignment="1">
      <alignment horizontal="center" vertical="top" wrapText="1"/>
    </xf>
    <xf numFmtId="0" fontId="24" fillId="24" borderId="1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top" wrapText="1" shrinkToFit="1"/>
    </xf>
    <xf numFmtId="0" fontId="35" fillId="0" borderId="13" xfId="0" applyFont="1" applyFill="1" applyBorder="1" applyAlignment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30" fillId="0" borderId="0" xfId="0" applyFont="1" applyAlignment="1">
      <alignment horizontal="center" vertical="center"/>
    </xf>
    <xf numFmtId="0" fontId="33" fillId="25" borderId="11" xfId="0" applyFont="1" applyFill="1" applyBorder="1" applyAlignment="1">
      <alignment horizontal="center" vertical="center"/>
    </xf>
    <xf numFmtId="0" fontId="23" fillId="0" borderId="11" xfId="44" applyFont="1" applyFill="1" applyBorder="1" applyAlignment="1" applyProtection="1">
      <alignment horizontal="center" vertical="center"/>
    </xf>
    <xf numFmtId="0" fontId="23" fillId="0" borderId="15" xfId="44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3" fillId="0" borderId="14" xfId="44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23" fillId="26" borderId="21" xfId="0" applyFont="1" applyFill="1" applyBorder="1" applyAlignment="1">
      <alignment horizontal="center" wrapText="1"/>
    </xf>
    <xf numFmtId="0" fontId="23" fillId="26" borderId="17" xfId="0" applyFont="1" applyFill="1" applyBorder="1" applyAlignment="1">
      <alignment horizontal="center" wrapText="1"/>
    </xf>
    <xf numFmtId="0" fontId="0" fillId="26" borderId="15" xfId="0" applyFill="1" applyBorder="1"/>
  </cellXfs>
  <cellStyles count="47">
    <cellStyle name="20% - 1. jelölőszín" xfId="18" builtinId="30" customBuiltin="1"/>
    <cellStyle name="20% - 2. jelölőszín" xfId="21" builtinId="34" customBuiltin="1"/>
    <cellStyle name="20% - 3. jelölőszín" xfId="24" builtinId="38" customBuiltin="1"/>
    <cellStyle name="20% - 4. jelölőszín" xfId="27" builtinId="42" customBuiltin="1"/>
    <cellStyle name="20% - 5. jelölőszín" xfId="30" builtinId="46" customBuiltin="1"/>
    <cellStyle name="20% - 6. jelölőszín" xfId="33" builtinId="50" customBuiltin="1"/>
    <cellStyle name="40% - 1. jelölőszín" xfId="19" builtinId="31" customBuiltin="1"/>
    <cellStyle name="40% - 2. jelölőszín" xfId="22" builtinId="35" customBuiltin="1"/>
    <cellStyle name="40% - 3. jelölőszín" xfId="25" builtinId="39" customBuiltin="1"/>
    <cellStyle name="40% - 4. jelölőszín" xfId="28" builtinId="43" customBuiltin="1"/>
    <cellStyle name="40% - 5. jelölőszín" xfId="31" builtinId="47" customBuiltin="1"/>
    <cellStyle name="40% - 6. jelölőszín" xfId="34" builtinId="51" customBuiltin="1"/>
    <cellStyle name="60% - 1. jelölőszín" xfId="20" builtinId="32" customBuiltin="1"/>
    <cellStyle name="60% - 2. jelölőszín" xfId="23" builtinId="36" customBuiltin="1"/>
    <cellStyle name="60% - 3. jelölőszín" xfId="26" builtinId="40" customBuiltin="1"/>
    <cellStyle name="60% - 4. jelölőszín" xfId="29" builtinId="44" customBuiltin="1"/>
    <cellStyle name="60% - 5. jelölőszín" xfId="32" builtinId="48" customBuiltin="1"/>
    <cellStyle name="60% - 6. jelölőszín" xfId="35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eading" xfId="36"/>
    <cellStyle name="Heading1" xfId="37"/>
    <cellStyle name="Hivatkozott cella" xfId="12" builtinId="24" customBuiltin="1"/>
    <cellStyle name="Jegyzet" xfId="15" builtinId="10" customBuiltin="1"/>
    <cellStyle name="Jelölőszín (1)" xfId="38"/>
    <cellStyle name="Jelölőszín (2)" xfId="39"/>
    <cellStyle name="Jelölőszín (3)" xfId="40"/>
    <cellStyle name="Jelölőszín (4)" xfId="41"/>
    <cellStyle name="Jelölőszín (5)" xfId="42"/>
    <cellStyle name="Jelölőszín (6)" xfId="43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 customBuiltin="1"/>
    <cellStyle name="Normál_Szakági elszámolás 2011" xfId="44"/>
    <cellStyle name="Összesen" xfId="17" builtinId="25" customBuiltin="1"/>
    <cellStyle name="Result" xfId="45"/>
    <cellStyle name="Result2" xfId="46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48576"/>
  <sheetViews>
    <sheetView tabSelected="1" topLeftCell="A7" workbookViewId="0">
      <selection activeCell="H18" sqref="H18"/>
    </sheetView>
  </sheetViews>
  <sheetFormatPr defaultRowHeight="20.100000000000001" customHeight="1" x14ac:dyDescent="0.2"/>
  <cols>
    <col min="1" max="1" width="3" style="1" customWidth="1"/>
    <col min="2" max="2" width="30.375" style="3" customWidth="1"/>
    <col min="3" max="3" width="9.25" style="15" bestFit="1" customWidth="1"/>
    <col min="4" max="4" width="11.75" style="3" customWidth="1"/>
    <col min="5" max="5" width="12.5" style="3" bestFit="1" customWidth="1"/>
    <col min="6" max="6" width="10.75" style="3" customWidth="1"/>
    <col min="7" max="7" width="14.375" style="3" customWidth="1"/>
    <col min="8" max="8" width="8.375" style="2" customWidth="1"/>
    <col min="9" max="257" width="8.375" style="3" customWidth="1"/>
    <col min="258" max="1024" width="10.75" style="3" customWidth="1"/>
  </cols>
  <sheetData>
    <row r="1" spans="1:9" ht="18.600000000000001" customHeight="1" x14ac:dyDescent="0.2">
      <c r="A1" s="153" t="s">
        <v>0</v>
      </c>
      <c r="B1" s="153"/>
      <c r="C1" s="153"/>
      <c r="D1" s="153"/>
      <c r="E1" s="153"/>
      <c r="F1" s="153"/>
      <c r="G1" s="153"/>
    </row>
    <row r="2" spans="1:9" ht="21.6" customHeight="1" x14ac:dyDescent="0.2">
      <c r="B2" s="154" t="s">
        <v>1</v>
      </c>
      <c r="C2" s="154"/>
      <c r="D2" s="154"/>
      <c r="E2" s="154"/>
      <c r="F2" s="154"/>
      <c r="G2" s="154"/>
    </row>
    <row r="3" spans="1:9" ht="20.100000000000001" customHeight="1" x14ac:dyDescent="0.2">
      <c r="B3" s="4" t="s">
        <v>2</v>
      </c>
      <c r="C3" s="3"/>
      <c r="D3" s="155"/>
      <c r="E3" s="155"/>
      <c r="F3" s="155"/>
      <c r="G3" s="155"/>
    </row>
    <row r="4" spans="1:9" ht="20.100000000000001" customHeight="1" x14ac:dyDescent="0.2">
      <c r="B4" s="4" t="s">
        <v>3</v>
      </c>
      <c r="C4" s="3"/>
      <c r="D4" s="152"/>
      <c r="E4" s="152"/>
      <c r="F4" s="152"/>
      <c r="G4" s="152"/>
    </row>
    <row r="5" spans="1:9" ht="20.100000000000001" customHeight="1" x14ac:dyDescent="0.2">
      <c r="B5" s="5" t="s">
        <v>4</v>
      </c>
      <c r="C5" s="3"/>
      <c r="D5" s="155"/>
      <c r="E5" s="155"/>
      <c r="F5" s="155"/>
      <c r="G5" s="155"/>
    </row>
    <row r="6" spans="1:9" ht="20.100000000000001" customHeight="1" x14ac:dyDescent="0.2">
      <c r="B6" s="4" t="s">
        <v>5</v>
      </c>
      <c r="C6" s="3"/>
      <c r="D6" s="152"/>
      <c r="E6" s="152"/>
      <c r="F6" s="152"/>
      <c r="G6" s="152"/>
    </row>
    <row r="7" spans="1:9" ht="20.100000000000001" customHeight="1" x14ac:dyDescent="0.2">
      <c r="B7" s="5" t="s">
        <v>6</v>
      </c>
      <c r="C7" s="3"/>
      <c r="D7" s="155"/>
      <c r="E7" s="155"/>
      <c r="F7" s="155"/>
      <c r="G7" s="155"/>
    </row>
    <row r="8" spans="1:9" ht="20.100000000000001" customHeight="1" x14ac:dyDescent="0.2">
      <c r="B8" s="5" t="s">
        <v>7</v>
      </c>
      <c r="C8" s="3"/>
      <c r="D8" s="152"/>
      <c r="E8" s="152"/>
      <c r="F8" s="152"/>
      <c r="G8" s="152"/>
    </row>
    <row r="9" spans="1:9" ht="20.100000000000001" customHeight="1" x14ac:dyDescent="0.2">
      <c r="B9" s="6"/>
      <c r="C9" s="7"/>
      <c r="D9" s="6"/>
      <c r="E9" s="6"/>
      <c r="F9" s="8"/>
      <c r="G9" s="9"/>
    </row>
    <row r="10" spans="1:9" ht="35.85" customHeight="1" thickBot="1" x14ac:dyDescent="0.25">
      <c r="A10" s="158" t="s">
        <v>8</v>
      </c>
      <c r="B10" s="158"/>
      <c r="C10" s="70" t="s">
        <v>9</v>
      </c>
      <c r="D10" s="71" t="s">
        <v>10</v>
      </c>
      <c r="E10" s="72" t="s">
        <v>11</v>
      </c>
      <c r="F10" s="138" t="s">
        <v>12</v>
      </c>
      <c r="G10" s="149" t="s">
        <v>13</v>
      </c>
      <c r="I10"/>
    </row>
    <row r="11" spans="1:9" s="11" customFormat="1" ht="17.100000000000001" customHeight="1" x14ac:dyDescent="0.2">
      <c r="A11" s="103">
        <v>1</v>
      </c>
      <c r="B11" s="104" t="s">
        <v>49</v>
      </c>
      <c r="C11" s="105">
        <v>5000</v>
      </c>
      <c r="D11" s="150">
        <v>0</v>
      </c>
      <c r="E11" s="81">
        <f>D11*5000</f>
        <v>0</v>
      </c>
      <c r="F11" s="139">
        <f>D11*0</f>
        <v>0</v>
      </c>
      <c r="G11" s="106">
        <f t="shared" ref="G11:G13" si="0">D11*0</f>
        <v>0</v>
      </c>
      <c r="H11" s="10"/>
    </row>
    <row r="12" spans="1:9" s="11" customFormat="1" ht="17.100000000000001" customHeight="1" x14ac:dyDescent="0.2">
      <c r="A12" s="107">
        <v>2</v>
      </c>
      <c r="B12" s="86" t="s">
        <v>50</v>
      </c>
      <c r="C12" s="97">
        <v>5000</v>
      </c>
      <c r="D12" s="79">
        <v>0</v>
      </c>
      <c r="E12" s="78">
        <f t="shared" ref="E12:E13" si="1">D12*5000</f>
        <v>0</v>
      </c>
      <c r="F12" s="140">
        <f t="shared" ref="F12:F13" si="2">D12*0</f>
        <v>0</v>
      </c>
      <c r="G12" s="108">
        <f t="shared" si="0"/>
        <v>0</v>
      </c>
      <c r="H12" s="10"/>
    </row>
    <row r="13" spans="1:9" s="11" customFormat="1" ht="17.100000000000001" customHeight="1" thickBot="1" x14ac:dyDescent="0.25">
      <c r="A13" s="93">
        <v>3</v>
      </c>
      <c r="B13" s="94" t="s">
        <v>51</v>
      </c>
      <c r="C13" s="113">
        <v>5000</v>
      </c>
      <c r="D13" s="151">
        <v>0</v>
      </c>
      <c r="E13" s="84">
        <f t="shared" si="1"/>
        <v>0</v>
      </c>
      <c r="F13" s="141">
        <f t="shared" si="2"/>
        <v>0</v>
      </c>
      <c r="G13" s="114">
        <f t="shared" si="0"/>
        <v>0</v>
      </c>
      <c r="H13" s="10"/>
    </row>
    <row r="14" spans="1:9" s="11" customFormat="1" ht="17.100000000000001" customHeight="1" x14ac:dyDescent="0.2">
      <c r="A14" s="115">
        <v>4</v>
      </c>
      <c r="B14" s="116" t="s">
        <v>52</v>
      </c>
      <c r="C14" s="74">
        <v>12000</v>
      </c>
      <c r="D14" s="117">
        <v>0</v>
      </c>
      <c r="E14" s="118">
        <f>D14*8500</f>
        <v>0</v>
      </c>
      <c r="F14" s="142">
        <f>D14*1500</f>
        <v>0</v>
      </c>
      <c r="G14" s="119">
        <f>D14*2000</f>
        <v>0</v>
      </c>
      <c r="H14" s="10"/>
    </row>
    <row r="15" spans="1:9" s="11" customFormat="1" ht="17.100000000000001" customHeight="1" x14ac:dyDescent="0.2">
      <c r="A15" s="112">
        <v>5</v>
      </c>
      <c r="B15" s="101" t="s">
        <v>53</v>
      </c>
      <c r="C15" s="73">
        <v>12000</v>
      </c>
      <c r="D15" s="102">
        <v>0</v>
      </c>
      <c r="E15" s="100">
        <f t="shared" ref="E15:E20" si="3">D15*8500</f>
        <v>0</v>
      </c>
      <c r="F15" s="143">
        <f>D15*1500</f>
        <v>0</v>
      </c>
      <c r="G15" s="111">
        <f t="shared" ref="G15:G24" si="4">D15*2000</f>
        <v>0</v>
      </c>
      <c r="H15" s="10"/>
    </row>
    <row r="16" spans="1:9" s="11" customFormat="1" ht="17.100000000000001" customHeight="1" thickBot="1" x14ac:dyDescent="0.25">
      <c r="A16" s="120">
        <v>6</v>
      </c>
      <c r="B16" s="121" t="s">
        <v>64</v>
      </c>
      <c r="C16" s="75">
        <v>8500</v>
      </c>
      <c r="D16" s="122">
        <v>0</v>
      </c>
      <c r="E16" s="123">
        <f t="shared" si="3"/>
        <v>0</v>
      </c>
      <c r="F16" s="144">
        <f>D16*0</f>
        <v>0</v>
      </c>
      <c r="G16" s="124">
        <f>D16*0</f>
        <v>0</v>
      </c>
      <c r="H16" s="10"/>
    </row>
    <row r="17" spans="1:8" s="11" customFormat="1" ht="17.100000000000001" customHeight="1" x14ac:dyDescent="0.2">
      <c r="A17" s="103">
        <v>7</v>
      </c>
      <c r="B17" s="104" t="s">
        <v>14</v>
      </c>
      <c r="C17" s="91">
        <v>12000</v>
      </c>
      <c r="D17" s="92">
        <v>0</v>
      </c>
      <c r="E17" s="80">
        <f t="shared" si="3"/>
        <v>0</v>
      </c>
      <c r="F17" s="139">
        <f t="shared" ref="F17:F26" si="5">D17*1500</f>
        <v>0</v>
      </c>
      <c r="G17" s="82">
        <f t="shared" si="4"/>
        <v>0</v>
      </c>
      <c r="H17" s="10"/>
    </row>
    <row r="18" spans="1:8" s="11" customFormat="1" ht="17.100000000000001" customHeight="1" x14ac:dyDescent="0.2">
      <c r="A18" s="107">
        <v>8</v>
      </c>
      <c r="B18" s="86" t="s">
        <v>57</v>
      </c>
      <c r="C18" s="87">
        <v>12000</v>
      </c>
      <c r="D18" s="76">
        <v>0</v>
      </c>
      <c r="E18" s="77">
        <f t="shared" si="3"/>
        <v>0</v>
      </c>
      <c r="F18" s="140">
        <f t="shared" si="5"/>
        <v>0</v>
      </c>
      <c r="G18" s="108">
        <f t="shared" si="4"/>
        <v>0</v>
      </c>
      <c r="H18" s="10"/>
    </row>
    <row r="19" spans="1:8" s="11" customFormat="1" ht="17.100000000000001" customHeight="1" x14ac:dyDescent="0.2">
      <c r="A19" s="109">
        <v>9</v>
      </c>
      <c r="B19" s="88" t="s">
        <v>54</v>
      </c>
      <c r="C19" s="87">
        <v>12000</v>
      </c>
      <c r="D19" s="76">
        <v>0</v>
      </c>
      <c r="E19" s="77">
        <f t="shared" si="3"/>
        <v>0</v>
      </c>
      <c r="F19" s="140">
        <f t="shared" si="5"/>
        <v>0</v>
      </c>
      <c r="G19" s="108">
        <f t="shared" si="4"/>
        <v>0</v>
      </c>
      <c r="H19" s="10"/>
    </row>
    <row r="20" spans="1:8" s="11" customFormat="1" ht="17.100000000000001" customHeight="1" thickBot="1" x14ac:dyDescent="0.25">
      <c r="A20" s="125">
        <v>10</v>
      </c>
      <c r="B20" s="126" t="s">
        <v>63</v>
      </c>
      <c r="C20" s="95">
        <v>8500</v>
      </c>
      <c r="D20" s="127">
        <v>0</v>
      </c>
      <c r="E20" s="83">
        <f t="shared" si="3"/>
        <v>0</v>
      </c>
      <c r="F20" s="141">
        <f>D20*0</f>
        <v>0</v>
      </c>
      <c r="G20" s="85">
        <f>D20*0</f>
        <v>0</v>
      </c>
      <c r="H20" s="10"/>
    </row>
    <row r="21" spans="1:8" s="11" customFormat="1" ht="17.100000000000001" customHeight="1" x14ac:dyDescent="0.2">
      <c r="A21" s="115">
        <v>12</v>
      </c>
      <c r="B21" s="116" t="s">
        <v>15</v>
      </c>
      <c r="C21" s="74">
        <v>15000</v>
      </c>
      <c r="D21" s="117">
        <v>0</v>
      </c>
      <c r="E21" s="118">
        <f>D21*11500</f>
        <v>0</v>
      </c>
      <c r="F21" s="145">
        <f t="shared" si="5"/>
        <v>0</v>
      </c>
      <c r="G21" s="119">
        <f t="shared" si="4"/>
        <v>0</v>
      </c>
      <c r="H21" s="10"/>
    </row>
    <row r="22" spans="1:8" s="11" customFormat="1" ht="17.100000000000001" customHeight="1" x14ac:dyDescent="0.2">
      <c r="A22" s="112">
        <v>13</v>
      </c>
      <c r="B22" s="101" t="s">
        <v>16</v>
      </c>
      <c r="C22" s="73">
        <v>15000</v>
      </c>
      <c r="D22" s="102">
        <v>0</v>
      </c>
      <c r="E22" s="100">
        <f t="shared" ref="E22:E26" si="6">D22*11500</f>
        <v>0</v>
      </c>
      <c r="F22" s="143">
        <f t="shared" si="5"/>
        <v>0</v>
      </c>
      <c r="G22" s="111">
        <f t="shared" si="4"/>
        <v>0</v>
      </c>
      <c r="H22" s="10"/>
    </row>
    <row r="23" spans="1:8" s="11" customFormat="1" ht="17.100000000000001" customHeight="1" x14ac:dyDescent="0.2">
      <c r="A23" s="110">
        <v>14</v>
      </c>
      <c r="B23" s="98" t="s">
        <v>55</v>
      </c>
      <c r="C23" s="73">
        <v>15000</v>
      </c>
      <c r="D23" s="99">
        <v>0</v>
      </c>
      <c r="E23" s="100">
        <f t="shared" si="6"/>
        <v>0</v>
      </c>
      <c r="F23" s="143">
        <f t="shared" si="5"/>
        <v>0</v>
      </c>
      <c r="G23" s="111">
        <f t="shared" si="4"/>
        <v>0</v>
      </c>
      <c r="H23" s="10"/>
    </row>
    <row r="24" spans="1:8" s="11" customFormat="1" ht="17.100000000000001" customHeight="1" thickBot="1" x14ac:dyDescent="0.25">
      <c r="A24" s="128">
        <v>15</v>
      </c>
      <c r="B24" s="129" t="s">
        <v>56</v>
      </c>
      <c r="C24" s="75">
        <v>15000</v>
      </c>
      <c r="D24" s="130">
        <v>0</v>
      </c>
      <c r="E24" s="123">
        <f t="shared" si="6"/>
        <v>0</v>
      </c>
      <c r="F24" s="144">
        <f t="shared" si="5"/>
        <v>0</v>
      </c>
      <c r="G24" s="124">
        <f t="shared" si="4"/>
        <v>0</v>
      </c>
      <c r="H24" s="10"/>
    </row>
    <row r="25" spans="1:8" s="11" customFormat="1" ht="17.100000000000001" customHeight="1" x14ac:dyDescent="0.2">
      <c r="A25" s="89">
        <v>16</v>
      </c>
      <c r="B25" s="90" t="s">
        <v>17</v>
      </c>
      <c r="C25" s="91">
        <v>15000</v>
      </c>
      <c r="D25" s="92">
        <v>0</v>
      </c>
      <c r="E25" s="80">
        <f t="shared" si="6"/>
        <v>0</v>
      </c>
      <c r="F25" s="139">
        <f t="shared" si="5"/>
        <v>0</v>
      </c>
      <c r="G25" s="82">
        <f>D25*4000</f>
        <v>0</v>
      </c>
      <c r="H25" s="10"/>
    </row>
    <row r="26" spans="1:8" s="11" customFormat="1" ht="17.100000000000001" customHeight="1" thickBot="1" x14ac:dyDescent="0.25">
      <c r="A26" s="93">
        <v>17</v>
      </c>
      <c r="B26" s="94" t="s">
        <v>58</v>
      </c>
      <c r="C26" s="95">
        <v>15000</v>
      </c>
      <c r="D26" s="96">
        <v>0</v>
      </c>
      <c r="E26" s="83">
        <f t="shared" si="6"/>
        <v>0</v>
      </c>
      <c r="F26" s="141">
        <f t="shared" si="5"/>
        <v>0</v>
      </c>
      <c r="G26" s="85">
        <f>D26*4000</f>
        <v>0</v>
      </c>
      <c r="H26" s="10"/>
    </row>
    <row r="27" spans="1:8" s="11" customFormat="1" ht="17.100000000000001" customHeight="1" x14ac:dyDescent="0.2">
      <c r="A27" s="115">
        <v>18</v>
      </c>
      <c r="B27" s="137" t="s">
        <v>59</v>
      </c>
      <c r="C27" s="74">
        <v>18000</v>
      </c>
      <c r="D27" s="117">
        <v>0</v>
      </c>
      <c r="E27" s="118">
        <f>12500*D27</f>
        <v>0</v>
      </c>
      <c r="F27" s="142">
        <f>D27*1500</f>
        <v>0</v>
      </c>
      <c r="G27" s="119">
        <f>D27*4000</f>
        <v>0</v>
      </c>
      <c r="H27" s="10"/>
    </row>
    <row r="28" spans="1:8" s="11" customFormat="1" ht="17.100000000000001" customHeight="1" x14ac:dyDescent="0.2">
      <c r="A28" s="112">
        <v>19</v>
      </c>
      <c r="B28" s="101" t="s">
        <v>60</v>
      </c>
      <c r="C28" s="73">
        <v>18000</v>
      </c>
      <c r="D28" s="102">
        <v>0</v>
      </c>
      <c r="E28" s="100">
        <f t="shared" ref="E28:E29" si="7">12500*D28</f>
        <v>0</v>
      </c>
      <c r="F28" s="146">
        <f t="shared" ref="F28:F29" si="8">D28*1500</f>
        <v>0</v>
      </c>
      <c r="G28" s="111">
        <f t="shared" ref="G28:G29" si="9">D28*4000</f>
        <v>0</v>
      </c>
      <c r="H28" s="10"/>
    </row>
    <row r="29" spans="1:8" s="11" customFormat="1" ht="17.100000000000001" customHeight="1" thickBot="1" x14ac:dyDescent="0.25">
      <c r="A29" s="120">
        <v>20</v>
      </c>
      <c r="B29" s="121" t="s">
        <v>61</v>
      </c>
      <c r="C29" s="75">
        <v>18000</v>
      </c>
      <c r="D29" s="122">
        <v>0</v>
      </c>
      <c r="E29" s="123">
        <f t="shared" si="7"/>
        <v>0</v>
      </c>
      <c r="F29" s="147">
        <f t="shared" si="8"/>
        <v>0</v>
      </c>
      <c r="G29" s="124">
        <f t="shared" si="9"/>
        <v>0</v>
      </c>
      <c r="H29" s="10"/>
    </row>
    <row r="30" spans="1:8" s="11" customFormat="1" ht="17.100000000000001" customHeight="1" thickBot="1" x14ac:dyDescent="0.25">
      <c r="A30" s="131">
        <v>21</v>
      </c>
      <c r="B30" s="132" t="s">
        <v>62</v>
      </c>
      <c r="C30" s="133">
        <v>18000</v>
      </c>
      <c r="D30" s="134">
        <v>0</v>
      </c>
      <c r="E30" s="135">
        <f>12500*D30</f>
        <v>0</v>
      </c>
      <c r="F30" s="148">
        <f>D30*1500</f>
        <v>0</v>
      </c>
      <c r="G30" s="136">
        <f>D30*4000</f>
        <v>0</v>
      </c>
      <c r="H30" s="10"/>
    </row>
    <row r="31" spans="1:8" s="11" customFormat="1" ht="17.100000000000001" customHeight="1" x14ac:dyDescent="0.2">
      <c r="A31" s="12"/>
      <c r="B31" s="159" t="s">
        <v>18</v>
      </c>
      <c r="C31" s="159"/>
      <c r="D31" s="13"/>
      <c r="E31" s="14">
        <f>SUM(E11:E30)</f>
        <v>0</v>
      </c>
      <c r="F31" s="14">
        <f>SUM(F11:F30)</f>
        <v>0</v>
      </c>
      <c r="G31" s="14">
        <f>SUM(G11:G30)</f>
        <v>0</v>
      </c>
      <c r="H31" s="10"/>
    </row>
    <row r="32" spans="1:8" s="11" customFormat="1" ht="17.100000000000001" customHeight="1" x14ac:dyDescent="0.2">
      <c r="A32" s="1"/>
      <c r="B32" s="3"/>
      <c r="C32" s="15"/>
      <c r="D32" s="3"/>
      <c r="E32" s="3"/>
      <c r="F32" s="3"/>
      <c r="G32" s="3"/>
      <c r="H32" s="10"/>
    </row>
    <row r="33" spans="1:8" s="11" customFormat="1" ht="17.100000000000001" customHeight="1" x14ac:dyDescent="0.2">
      <c r="A33" s="1"/>
      <c r="B33" s="16" t="s">
        <v>19</v>
      </c>
      <c r="C33" s="17"/>
      <c r="D33" s="156"/>
      <c r="E33" s="156"/>
      <c r="F33" s="156"/>
      <c r="G33" s="3"/>
      <c r="H33" s="10"/>
    </row>
    <row r="34" spans="1:8" s="11" customFormat="1" ht="19.899999999999999" customHeight="1" x14ac:dyDescent="0.2">
      <c r="A34" s="1"/>
      <c r="B34" s="2"/>
      <c r="C34" s="18"/>
      <c r="D34" s="160" t="s">
        <v>20</v>
      </c>
      <c r="E34" s="160"/>
      <c r="F34" s="160"/>
      <c r="G34" s="3"/>
      <c r="H34" s="10"/>
    </row>
    <row r="35" spans="1:8" ht="17.100000000000001" customHeight="1" x14ac:dyDescent="0.2">
      <c r="B35" s="19"/>
      <c r="C35" s="20"/>
      <c r="D35" s="155"/>
      <c r="E35" s="155"/>
      <c r="F35" s="21"/>
    </row>
    <row r="36" spans="1:8" ht="17.100000000000001" customHeight="1" x14ac:dyDescent="0.2">
      <c r="B36" s="153" t="s">
        <v>21</v>
      </c>
      <c r="C36" s="153"/>
      <c r="D36" s="156"/>
      <c r="E36" s="156"/>
      <c r="F36" s="156"/>
    </row>
    <row r="37" spans="1:8" ht="17.100000000000001" customHeight="1" x14ac:dyDescent="0.2">
      <c r="B37" s="2"/>
      <c r="C37" s="18"/>
      <c r="D37" s="157" t="s">
        <v>22</v>
      </c>
      <c r="E37" s="157"/>
      <c r="F37" s="157"/>
    </row>
    <row r="38" spans="1:8" ht="17.100000000000001" customHeight="1" x14ac:dyDescent="0.2">
      <c r="B38" s="2"/>
      <c r="C38" s="18"/>
      <c r="D38" s="2"/>
      <c r="E38" s="2"/>
    </row>
    <row r="39" spans="1:8" ht="17.100000000000001" customHeight="1" x14ac:dyDescent="0.2">
      <c r="B39" s="2"/>
      <c r="C39" s="18"/>
      <c r="D39" s="2"/>
      <c r="E39" s="2"/>
    </row>
    <row r="40" spans="1:8" ht="28.35" customHeight="1" x14ac:dyDescent="0.2">
      <c r="B40" s="2"/>
      <c r="C40" s="18"/>
      <c r="D40" s="2"/>
      <c r="E40" s="2"/>
    </row>
    <row r="41" spans="1:8" ht="17.100000000000001" customHeight="1" x14ac:dyDescent="0.2"/>
    <row r="42" spans="1:8" ht="17.100000000000001" customHeight="1" x14ac:dyDescent="0.2"/>
    <row r="43" spans="1:8" ht="17.100000000000001" customHeight="1" x14ac:dyDescent="0.2"/>
    <row r="44" spans="1:8" ht="17.100000000000001" customHeight="1" x14ac:dyDescent="0.2"/>
    <row r="45" spans="1:8" ht="17.100000000000001" customHeight="1" x14ac:dyDescent="0.2"/>
    <row r="46" spans="1:8" ht="17.100000000000001" customHeight="1" x14ac:dyDescent="0.2"/>
    <row r="47" spans="1:8" ht="17.100000000000001" customHeight="1" x14ac:dyDescent="0.2"/>
    <row r="1048569" ht="12.75" customHeight="1" x14ac:dyDescent="0.2"/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mergeCells count="16">
    <mergeCell ref="D35:E35"/>
    <mergeCell ref="B36:C36"/>
    <mergeCell ref="D36:F36"/>
    <mergeCell ref="D37:F37"/>
    <mergeCell ref="D7:G7"/>
    <mergeCell ref="D8:G8"/>
    <mergeCell ref="A10:B10"/>
    <mergeCell ref="B31:C31"/>
    <mergeCell ref="D33:F33"/>
    <mergeCell ref="D34:F34"/>
    <mergeCell ref="D6:G6"/>
    <mergeCell ref="A1:G1"/>
    <mergeCell ref="B2:G2"/>
    <mergeCell ref="D3:G3"/>
    <mergeCell ref="D4:G4"/>
    <mergeCell ref="D5:G5"/>
  </mergeCells>
  <pageMargins left="0.33110236220472444" right="0.15984251968503937" top="0.63110236220472449" bottom="0.9157480314960631" header="0.33543307086614177" footer="0.62007874015748032"/>
  <pageSetup paperSize="9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3"/>
  <sheetViews>
    <sheetView workbookViewId="0"/>
  </sheetViews>
  <sheetFormatPr defaultRowHeight="19.899999999999999" customHeight="1" x14ac:dyDescent="0.2"/>
  <cols>
    <col min="1" max="1" width="4.25" customWidth="1"/>
    <col min="2" max="2" width="23" style="1" customWidth="1"/>
    <col min="3" max="3" width="11.125" style="1" customWidth="1"/>
    <col min="4" max="4" width="10.125" style="1" customWidth="1"/>
    <col min="5" max="5" width="14.25" style="1" customWidth="1"/>
    <col min="6" max="6" width="16.125" style="1" customWidth="1"/>
    <col min="7" max="248" width="8.5" style="1" customWidth="1"/>
    <col min="249" max="1017" width="10.75" style="1" customWidth="1"/>
    <col min="1018" max="1024" width="10.75" style="23" customWidth="1"/>
  </cols>
  <sheetData>
    <row r="1" spans="1:1024" ht="12.75" customHeight="1" x14ac:dyDescent="0.2">
      <c r="B1" s="22"/>
    </row>
    <row r="2" spans="1:1024" ht="20.100000000000001" customHeight="1" x14ac:dyDescent="0.2">
      <c r="B2" s="162" t="s">
        <v>23</v>
      </c>
      <c r="C2" s="162"/>
      <c r="D2" s="162"/>
      <c r="E2" s="162"/>
      <c r="F2" s="162"/>
    </row>
    <row r="3" spans="1:1024" ht="20.100000000000001" customHeight="1" x14ac:dyDescent="0.2">
      <c r="B3" s="163" t="s">
        <v>24</v>
      </c>
      <c r="C3" s="163"/>
      <c r="D3" s="163"/>
      <c r="E3" s="163"/>
      <c r="F3" s="163"/>
    </row>
    <row r="4" spans="1:1024" ht="38.85" customHeight="1" thickBot="1" x14ac:dyDescent="0.25">
      <c r="B4" s="24" t="s">
        <v>8</v>
      </c>
      <c r="C4" s="25" t="s">
        <v>25</v>
      </c>
      <c r="D4" s="25" t="s">
        <v>26</v>
      </c>
      <c r="E4" s="25" t="s">
        <v>27</v>
      </c>
      <c r="F4" s="25" t="s">
        <v>28</v>
      </c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  <c r="IZ4" s="26"/>
      <c r="JA4" s="26"/>
      <c r="JB4" s="26"/>
      <c r="JC4" s="26"/>
      <c r="JD4" s="26"/>
      <c r="JE4" s="26"/>
      <c r="JF4" s="26"/>
      <c r="JG4" s="26"/>
      <c r="JH4" s="26"/>
      <c r="JI4" s="26"/>
      <c r="JJ4" s="26"/>
      <c r="JK4" s="26"/>
      <c r="JL4" s="26"/>
      <c r="JM4" s="26"/>
      <c r="JN4" s="26"/>
      <c r="JO4" s="26"/>
      <c r="JP4" s="26"/>
      <c r="JQ4" s="26"/>
      <c r="JR4" s="26"/>
      <c r="JS4" s="26"/>
      <c r="JT4" s="26"/>
      <c r="JU4" s="26"/>
      <c r="JV4" s="26"/>
      <c r="JW4" s="26"/>
      <c r="JX4" s="26"/>
      <c r="JY4" s="26"/>
      <c r="JZ4" s="26"/>
      <c r="KA4" s="26"/>
      <c r="KB4" s="26"/>
      <c r="KC4" s="26"/>
      <c r="KD4" s="26"/>
      <c r="KE4" s="26"/>
      <c r="KF4" s="26"/>
      <c r="KG4" s="26"/>
      <c r="KH4" s="26"/>
      <c r="KI4" s="26"/>
      <c r="KJ4" s="26"/>
      <c r="KK4" s="26"/>
      <c r="KL4" s="26"/>
      <c r="KM4" s="26"/>
      <c r="KN4" s="26"/>
      <c r="KO4" s="26"/>
      <c r="KP4" s="26"/>
      <c r="KQ4" s="26"/>
      <c r="KR4" s="26"/>
      <c r="KS4" s="26"/>
      <c r="KT4" s="26"/>
      <c r="KU4" s="26"/>
      <c r="KV4" s="26"/>
      <c r="KW4" s="26"/>
      <c r="KX4" s="26"/>
      <c r="KY4" s="26"/>
      <c r="KZ4" s="26"/>
      <c r="LA4" s="26"/>
      <c r="LB4" s="26"/>
      <c r="LC4" s="26"/>
      <c r="LD4" s="26"/>
      <c r="LE4" s="26"/>
      <c r="LF4" s="26"/>
      <c r="LG4" s="26"/>
      <c r="LH4" s="26"/>
      <c r="LI4" s="26"/>
      <c r="LJ4" s="26"/>
      <c r="LK4" s="26"/>
      <c r="LL4" s="26"/>
      <c r="LM4" s="26"/>
      <c r="LN4" s="26"/>
      <c r="LO4" s="26"/>
      <c r="LP4" s="26"/>
      <c r="LQ4" s="26"/>
      <c r="LR4" s="26"/>
      <c r="LS4" s="26"/>
      <c r="LT4" s="26"/>
      <c r="LU4" s="26"/>
      <c r="LV4" s="26"/>
      <c r="LW4" s="26"/>
      <c r="LX4" s="26"/>
      <c r="LY4" s="26"/>
      <c r="LZ4" s="26"/>
      <c r="MA4" s="26"/>
      <c r="MB4" s="26"/>
      <c r="MC4" s="26"/>
      <c r="MD4" s="26"/>
      <c r="ME4" s="26"/>
      <c r="MF4" s="26"/>
      <c r="MG4" s="26"/>
      <c r="MH4" s="26"/>
      <c r="MI4" s="26"/>
      <c r="MJ4" s="26"/>
      <c r="MK4" s="26"/>
      <c r="ML4" s="26"/>
      <c r="MM4" s="26"/>
      <c r="MN4" s="26"/>
      <c r="MO4" s="26"/>
      <c r="MP4" s="26"/>
      <c r="MQ4" s="26"/>
      <c r="MR4" s="26"/>
      <c r="MS4" s="26"/>
      <c r="MT4" s="26"/>
      <c r="MU4" s="26"/>
      <c r="MV4" s="26"/>
      <c r="MW4" s="26"/>
      <c r="MX4" s="26"/>
      <c r="MY4" s="26"/>
      <c r="MZ4" s="26"/>
      <c r="NA4" s="26"/>
      <c r="NB4" s="26"/>
      <c r="NC4" s="26"/>
      <c r="ND4" s="26"/>
      <c r="NE4" s="26"/>
      <c r="NF4" s="26"/>
      <c r="NG4" s="26"/>
      <c r="NH4" s="26"/>
      <c r="NI4" s="26"/>
      <c r="NJ4" s="26"/>
      <c r="NK4" s="26"/>
      <c r="NL4" s="26"/>
      <c r="NM4" s="26"/>
      <c r="NN4" s="26"/>
      <c r="NO4" s="26"/>
      <c r="NP4" s="26"/>
      <c r="NQ4" s="26"/>
      <c r="NR4" s="26"/>
      <c r="NS4" s="26"/>
      <c r="NT4" s="26"/>
      <c r="NU4" s="26"/>
      <c r="NV4" s="26"/>
      <c r="NW4" s="26"/>
      <c r="NX4" s="26"/>
      <c r="NY4" s="26"/>
      <c r="NZ4" s="26"/>
      <c r="OA4" s="26"/>
      <c r="OB4" s="26"/>
      <c r="OC4" s="26"/>
      <c r="OD4" s="26"/>
      <c r="OE4" s="26"/>
      <c r="OF4" s="26"/>
      <c r="OG4" s="26"/>
      <c r="OH4" s="26"/>
      <c r="OI4" s="26"/>
      <c r="OJ4" s="26"/>
      <c r="OK4" s="26"/>
      <c r="OL4" s="26"/>
      <c r="OM4" s="26"/>
      <c r="ON4" s="26"/>
      <c r="OO4" s="26"/>
      <c r="OP4" s="26"/>
      <c r="OQ4" s="26"/>
      <c r="OR4" s="26"/>
      <c r="OS4" s="26"/>
      <c r="OT4" s="26"/>
      <c r="OU4" s="26"/>
      <c r="OV4" s="26"/>
      <c r="OW4" s="26"/>
      <c r="OX4" s="26"/>
      <c r="OY4" s="26"/>
      <c r="OZ4" s="26"/>
      <c r="PA4" s="26"/>
      <c r="PB4" s="26"/>
      <c r="PC4" s="26"/>
      <c r="PD4" s="26"/>
      <c r="PE4" s="26"/>
      <c r="PF4" s="26"/>
      <c r="PG4" s="26"/>
      <c r="PH4" s="26"/>
      <c r="PI4" s="26"/>
      <c r="PJ4" s="26"/>
      <c r="PK4" s="26"/>
      <c r="PL4" s="26"/>
      <c r="PM4" s="26"/>
      <c r="PN4" s="26"/>
      <c r="PO4" s="26"/>
      <c r="PP4" s="26"/>
      <c r="PQ4" s="26"/>
      <c r="PR4" s="26"/>
      <c r="PS4" s="26"/>
      <c r="PT4" s="26"/>
      <c r="PU4" s="26"/>
      <c r="PV4" s="26"/>
      <c r="PW4" s="26"/>
      <c r="PX4" s="26"/>
      <c r="PY4" s="26"/>
      <c r="PZ4" s="26"/>
      <c r="QA4" s="26"/>
      <c r="QB4" s="26"/>
      <c r="QC4" s="26"/>
      <c r="QD4" s="26"/>
      <c r="QE4" s="26"/>
      <c r="QF4" s="26"/>
      <c r="QG4" s="26"/>
      <c r="QH4" s="26"/>
      <c r="QI4" s="26"/>
      <c r="QJ4" s="26"/>
      <c r="QK4" s="26"/>
      <c r="QL4" s="26"/>
      <c r="QM4" s="26"/>
      <c r="QN4" s="26"/>
      <c r="QO4" s="26"/>
      <c r="QP4" s="26"/>
      <c r="QQ4" s="26"/>
      <c r="QR4" s="26"/>
      <c r="QS4" s="26"/>
      <c r="QT4" s="26"/>
      <c r="QU4" s="26"/>
      <c r="QV4" s="26"/>
      <c r="QW4" s="26"/>
      <c r="QX4" s="26"/>
      <c r="QY4" s="26"/>
      <c r="QZ4" s="26"/>
      <c r="RA4" s="26"/>
      <c r="RB4" s="26"/>
      <c r="RC4" s="26"/>
      <c r="RD4" s="26"/>
      <c r="RE4" s="26"/>
      <c r="RF4" s="26"/>
      <c r="RG4" s="26"/>
      <c r="RH4" s="26"/>
      <c r="RI4" s="26"/>
      <c r="RJ4" s="26"/>
      <c r="RK4" s="26"/>
      <c r="RL4" s="26"/>
      <c r="RM4" s="26"/>
      <c r="RN4" s="26"/>
      <c r="RO4" s="26"/>
      <c r="RP4" s="26"/>
      <c r="RQ4" s="26"/>
      <c r="RR4" s="26"/>
      <c r="RS4" s="26"/>
      <c r="RT4" s="26"/>
      <c r="RU4" s="26"/>
      <c r="RV4" s="26"/>
      <c r="RW4" s="26"/>
      <c r="RX4" s="26"/>
      <c r="RY4" s="26"/>
      <c r="RZ4" s="26"/>
      <c r="SA4" s="26"/>
      <c r="SB4" s="26"/>
      <c r="SC4" s="26"/>
      <c r="SD4" s="26"/>
      <c r="SE4" s="26"/>
      <c r="SF4" s="26"/>
      <c r="SG4" s="26"/>
      <c r="SH4" s="26"/>
      <c r="SI4" s="26"/>
      <c r="SJ4" s="26"/>
      <c r="SK4" s="26"/>
      <c r="SL4" s="26"/>
      <c r="SM4" s="26"/>
      <c r="SN4" s="26"/>
      <c r="SO4" s="26"/>
      <c r="SP4" s="26"/>
      <c r="SQ4" s="26"/>
      <c r="SR4" s="26"/>
      <c r="SS4" s="26"/>
      <c r="ST4" s="26"/>
      <c r="SU4" s="26"/>
      <c r="SV4" s="26"/>
      <c r="SW4" s="26"/>
      <c r="SX4" s="26"/>
      <c r="SY4" s="26"/>
      <c r="SZ4" s="26"/>
      <c r="TA4" s="26"/>
      <c r="TB4" s="26"/>
      <c r="TC4" s="26"/>
      <c r="TD4" s="26"/>
      <c r="TE4" s="26"/>
      <c r="TF4" s="26"/>
      <c r="TG4" s="26"/>
      <c r="TH4" s="26"/>
      <c r="TI4" s="26"/>
      <c r="TJ4" s="26"/>
      <c r="TK4" s="26"/>
      <c r="TL4" s="26"/>
      <c r="TM4" s="26"/>
      <c r="TN4" s="26"/>
      <c r="TO4" s="26"/>
      <c r="TP4" s="26"/>
      <c r="TQ4" s="26"/>
      <c r="TR4" s="26"/>
      <c r="TS4" s="26"/>
      <c r="TT4" s="26"/>
      <c r="TU4" s="26"/>
      <c r="TV4" s="26"/>
      <c r="TW4" s="26"/>
      <c r="TX4" s="26"/>
      <c r="TY4" s="26"/>
      <c r="TZ4" s="26"/>
      <c r="UA4" s="26"/>
      <c r="UB4" s="26"/>
      <c r="UC4" s="26"/>
      <c r="UD4" s="26"/>
      <c r="UE4" s="26"/>
      <c r="UF4" s="26"/>
      <c r="UG4" s="26"/>
      <c r="UH4" s="26"/>
      <c r="UI4" s="26"/>
      <c r="UJ4" s="26"/>
      <c r="UK4" s="26"/>
      <c r="UL4" s="26"/>
      <c r="UM4" s="26"/>
      <c r="UN4" s="26"/>
      <c r="UO4" s="26"/>
      <c r="UP4" s="26"/>
      <c r="UQ4" s="26"/>
      <c r="UR4" s="26"/>
      <c r="US4" s="26"/>
      <c r="UT4" s="26"/>
      <c r="UU4" s="26"/>
      <c r="UV4" s="26"/>
      <c r="UW4" s="26"/>
      <c r="UX4" s="26"/>
      <c r="UY4" s="26"/>
      <c r="UZ4" s="26"/>
      <c r="VA4" s="26"/>
      <c r="VB4" s="26"/>
      <c r="VC4" s="26"/>
      <c r="VD4" s="26"/>
      <c r="VE4" s="26"/>
      <c r="VF4" s="26"/>
      <c r="VG4" s="26"/>
      <c r="VH4" s="26"/>
      <c r="VI4" s="26"/>
      <c r="VJ4" s="26"/>
      <c r="VK4" s="26"/>
      <c r="VL4" s="26"/>
      <c r="VM4" s="26"/>
      <c r="VN4" s="26"/>
      <c r="VO4" s="26"/>
      <c r="VP4" s="26"/>
      <c r="VQ4" s="26"/>
      <c r="VR4" s="26"/>
      <c r="VS4" s="26"/>
      <c r="VT4" s="26"/>
      <c r="VU4" s="26"/>
      <c r="VV4" s="26"/>
      <c r="VW4" s="26"/>
      <c r="VX4" s="26"/>
      <c r="VY4" s="26"/>
      <c r="VZ4" s="26"/>
      <c r="WA4" s="26"/>
      <c r="WB4" s="26"/>
      <c r="WC4" s="26"/>
      <c r="WD4" s="26"/>
      <c r="WE4" s="26"/>
      <c r="WF4" s="26"/>
      <c r="WG4" s="26"/>
      <c r="WH4" s="26"/>
      <c r="WI4" s="26"/>
      <c r="WJ4" s="26"/>
      <c r="WK4" s="26"/>
      <c r="WL4" s="26"/>
      <c r="WM4" s="26"/>
      <c r="WN4" s="26"/>
      <c r="WO4" s="26"/>
      <c r="WP4" s="26"/>
      <c r="WQ4" s="26"/>
      <c r="WR4" s="26"/>
      <c r="WS4" s="26"/>
      <c r="WT4" s="26"/>
      <c r="WU4" s="26"/>
      <c r="WV4" s="26"/>
      <c r="WW4" s="26"/>
      <c r="WX4" s="26"/>
      <c r="WY4" s="26"/>
      <c r="WZ4" s="26"/>
      <c r="XA4" s="26"/>
      <c r="XB4" s="26"/>
      <c r="XC4" s="26"/>
      <c r="XD4" s="26"/>
      <c r="XE4" s="26"/>
      <c r="XF4" s="26"/>
      <c r="XG4" s="26"/>
      <c r="XH4" s="26"/>
      <c r="XI4" s="26"/>
      <c r="XJ4" s="26"/>
      <c r="XK4" s="26"/>
      <c r="XL4" s="26"/>
      <c r="XM4" s="26"/>
      <c r="XN4" s="26"/>
      <c r="XO4" s="26"/>
      <c r="XP4" s="26"/>
      <c r="XQ4" s="26"/>
      <c r="XR4" s="26"/>
      <c r="XS4" s="26"/>
      <c r="XT4" s="26"/>
      <c r="XU4" s="26"/>
      <c r="XV4" s="26"/>
      <c r="XW4" s="26"/>
      <c r="XX4" s="26"/>
      <c r="XY4" s="26"/>
      <c r="XZ4" s="26"/>
      <c r="YA4" s="26"/>
      <c r="YB4" s="26"/>
      <c r="YC4" s="26"/>
      <c r="YD4" s="26"/>
      <c r="YE4" s="26"/>
      <c r="YF4" s="26"/>
      <c r="YG4" s="26"/>
      <c r="YH4" s="26"/>
      <c r="YI4" s="26"/>
      <c r="YJ4" s="26"/>
      <c r="YK4" s="26"/>
      <c r="YL4" s="26"/>
      <c r="YM4" s="26"/>
      <c r="YN4" s="26"/>
      <c r="YO4" s="26"/>
      <c r="YP4" s="26"/>
      <c r="YQ4" s="26"/>
      <c r="YR4" s="26"/>
      <c r="YS4" s="26"/>
      <c r="YT4" s="26"/>
      <c r="YU4" s="26"/>
      <c r="YV4" s="26"/>
      <c r="YW4" s="26"/>
      <c r="YX4" s="26"/>
      <c r="YY4" s="26"/>
      <c r="YZ4" s="26"/>
      <c r="ZA4" s="26"/>
      <c r="ZB4" s="26"/>
      <c r="ZC4" s="26"/>
      <c r="ZD4" s="26"/>
      <c r="ZE4" s="26"/>
      <c r="ZF4" s="26"/>
      <c r="ZG4" s="26"/>
      <c r="ZH4" s="26"/>
      <c r="ZI4" s="26"/>
      <c r="ZJ4" s="26"/>
      <c r="ZK4" s="26"/>
      <c r="ZL4" s="26"/>
      <c r="ZM4" s="26"/>
      <c r="ZN4" s="26"/>
      <c r="ZO4" s="26"/>
      <c r="ZP4" s="26"/>
      <c r="ZQ4" s="26"/>
      <c r="ZR4" s="26"/>
      <c r="ZS4" s="26"/>
      <c r="ZT4" s="26"/>
      <c r="ZU4" s="26"/>
      <c r="ZV4" s="26"/>
      <c r="ZW4" s="26"/>
      <c r="ZX4" s="26"/>
      <c r="ZY4" s="26"/>
      <c r="ZZ4" s="26"/>
      <c r="AAA4" s="26"/>
      <c r="AAB4" s="26"/>
      <c r="AAC4" s="26"/>
      <c r="AAD4" s="26"/>
      <c r="AAE4" s="26"/>
      <c r="AAF4" s="26"/>
      <c r="AAG4" s="26"/>
      <c r="AAH4" s="26"/>
      <c r="AAI4" s="26"/>
      <c r="AAJ4" s="26"/>
      <c r="AAK4" s="26"/>
      <c r="AAL4" s="26"/>
      <c r="AAM4" s="26"/>
      <c r="AAN4" s="26"/>
      <c r="AAO4" s="26"/>
      <c r="AAP4" s="26"/>
      <c r="AAQ4" s="26"/>
      <c r="AAR4" s="26"/>
      <c r="AAS4" s="26"/>
      <c r="AAT4" s="26"/>
      <c r="AAU4" s="26"/>
      <c r="AAV4" s="26"/>
      <c r="AAW4" s="26"/>
      <c r="AAX4" s="26"/>
      <c r="AAY4" s="26"/>
      <c r="AAZ4" s="26"/>
      <c r="ABA4" s="26"/>
      <c r="ABB4" s="26"/>
      <c r="ABC4" s="26"/>
      <c r="ABD4" s="26"/>
      <c r="ABE4" s="26"/>
      <c r="ABF4" s="26"/>
      <c r="ABG4" s="26"/>
      <c r="ABH4" s="26"/>
      <c r="ABI4" s="26"/>
      <c r="ABJ4" s="26"/>
      <c r="ABK4" s="26"/>
      <c r="ABL4" s="26"/>
      <c r="ABM4" s="26"/>
      <c r="ABN4" s="26"/>
      <c r="ABO4" s="26"/>
      <c r="ABP4" s="26"/>
      <c r="ABQ4" s="26"/>
      <c r="ABR4" s="26"/>
      <c r="ABS4" s="26"/>
      <c r="ABT4" s="26"/>
      <c r="ABU4" s="26"/>
      <c r="ABV4" s="26"/>
      <c r="ABW4" s="26"/>
      <c r="ABX4" s="26"/>
      <c r="ABY4" s="26"/>
      <c r="ABZ4" s="26"/>
      <c r="ACA4" s="26"/>
      <c r="ACB4" s="26"/>
      <c r="ACC4" s="26"/>
      <c r="ACD4" s="26"/>
      <c r="ACE4" s="26"/>
      <c r="ACF4" s="26"/>
      <c r="ACG4" s="26"/>
      <c r="ACH4" s="26"/>
      <c r="ACI4" s="26"/>
      <c r="ACJ4" s="26"/>
      <c r="ACK4" s="26"/>
      <c r="ACL4" s="26"/>
      <c r="ACM4" s="26"/>
      <c r="ACN4" s="26"/>
      <c r="ACO4" s="26"/>
      <c r="ACP4" s="26"/>
      <c r="ACQ4" s="26"/>
      <c r="ACR4" s="26"/>
      <c r="ACS4" s="26"/>
      <c r="ACT4" s="26"/>
      <c r="ACU4" s="26"/>
      <c r="ACV4" s="26"/>
      <c r="ACW4" s="26"/>
      <c r="ACX4" s="26"/>
      <c r="ACY4" s="26"/>
      <c r="ACZ4" s="26"/>
      <c r="ADA4" s="26"/>
      <c r="ADB4" s="26"/>
      <c r="ADC4" s="26"/>
      <c r="ADD4" s="26"/>
      <c r="ADE4" s="26"/>
      <c r="ADF4" s="26"/>
      <c r="ADG4" s="26"/>
      <c r="ADH4" s="26"/>
      <c r="ADI4" s="26"/>
      <c r="ADJ4" s="26"/>
      <c r="ADK4" s="26"/>
      <c r="ADL4" s="26"/>
      <c r="ADM4" s="26"/>
      <c r="ADN4" s="26"/>
      <c r="ADO4" s="26"/>
      <c r="ADP4" s="26"/>
      <c r="ADQ4" s="26"/>
      <c r="ADR4" s="26"/>
      <c r="ADS4" s="26"/>
      <c r="ADT4" s="26"/>
      <c r="ADU4" s="26"/>
      <c r="ADV4" s="26"/>
      <c r="ADW4" s="26"/>
      <c r="ADX4" s="26"/>
      <c r="ADY4" s="26"/>
      <c r="ADZ4" s="26"/>
      <c r="AEA4" s="26"/>
      <c r="AEB4" s="26"/>
      <c r="AEC4" s="26"/>
      <c r="AED4" s="26"/>
      <c r="AEE4" s="26"/>
      <c r="AEF4" s="26"/>
      <c r="AEG4" s="26"/>
      <c r="AEH4" s="26"/>
      <c r="AEI4" s="26"/>
      <c r="AEJ4" s="26"/>
      <c r="AEK4" s="26"/>
      <c r="AEL4" s="26"/>
      <c r="AEM4" s="26"/>
      <c r="AEN4" s="26"/>
      <c r="AEO4" s="26"/>
      <c r="AEP4" s="26"/>
      <c r="AEQ4" s="26"/>
      <c r="AER4" s="26"/>
      <c r="AES4" s="26"/>
      <c r="AET4" s="26"/>
      <c r="AEU4" s="26"/>
      <c r="AEV4" s="26"/>
      <c r="AEW4" s="26"/>
      <c r="AEX4" s="26"/>
      <c r="AEY4" s="26"/>
      <c r="AEZ4" s="26"/>
      <c r="AFA4" s="26"/>
      <c r="AFB4" s="26"/>
      <c r="AFC4" s="26"/>
      <c r="AFD4" s="26"/>
      <c r="AFE4" s="26"/>
      <c r="AFF4" s="26"/>
      <c r="AFG4" s="26"/>
      <c r="AFH4" s="26"/>
      <c r="AFI4" s="26"/>
      <c r="AFJ4" s="26"/>
      <c r="AFK4" s="26"/>
      <c r="AFL4" s="26"/>
      <c r="AFM4" s="26"/>
      <c r="AFN4" s="26"/>
      <c r="AFO4" s="26"/>
      <c r="AFP4" s="26"/>
      <c r="AFQ4" s="26"/>
      <c r="AFR4" s="26"/>
      <c r="AFS4" s="26"/>
      <c r="AFT4" s="26"/>
      <c r="AFU4" s="26"/>
      <c r="AFV4" s="26"/>
      <c r="AFW4" s="26"/>
      <c r="AFX4" s="26"/>
      <c r="AFY4" s="26"/>
      <c r="AFZ4" s="26"/>
      <c r="AGA4" s="26"/>
      <c r="AGB4" s="26"/>
      <c r="AGC4" s="26"/>
      <c r="AGD4" s="26"/>
      <c r="AGE4" s="26"/>
      <c r="AGF4" s="26"/>
      <c r="AGG4" s="26"/>
      <c r="AGH4" s="26"/>
      <c r="AGI4" s="26"/>
      <c r="AGJ4" s="26"/>
      <c r="AGK4" s="26"/>
      <c r="AGL4" s="26"/>
      <c r="AGM4" s="26"/>
      <c r="AGN4" s="26"/>
      <c r="AGO4" s="26"/>
      <c r="AGP4" s="26"/>
      <c r="AGQ4" s="26"/>
      <c r="AGR4" s="26"/>
      <c r="AGS4" s="26"/>
      <c r="AGT4" s="26"/>
      <c r="AGU4" s="26"/>
      <c r="AGV4" s="26"/>
      <c r="AGW4" s="26"/>
      <c r="AGX4" s="26"/>
      <c r="AGY4" s="26"/>
      <c r="AGZ4" s="26"/>
      <c r="AHA4" s="26"/>
      <c r="AHB4" s="26"/>
      <c r="AHC4" s="26"/>
      <c r="AHD4" s="26"/>
      <c r="AHE4" s="26"/>
      <c r="AHF4" s="26"/>
      <c r="AHG4" s="26"/>
      <c r="AHH4" s="26"/>
      <c r="AHI4" s="26"/>
      <c r="AHJ4" s="26"/>
      <c r="AHK4" s="26"/>
      <c r="AHL4" s="26"/>
      <c r="AHM4" s="26"/>
      <c r="AHN4" s="26"/>
      <c r="AHO4" s="26"/>
      <c r="AHP4" s="26"/>
      <c r="AHQ4" s="26"/>
      <c r="AHR4" s="26"/>
      <c r="AHS4" s="26"/>
      <c r="AHT4" s="26"/>
      <c r="AHU4" s="26"/>
      <c r="AHV4" s="26"/>
      <c r="AHW4" s="26"/>
      <c r="AHX4" s="26"/>
      <c r="AHY4" s="26"/>
      <c r="AHZ4" s="26"/>
      <c r="AIA4" s="26"/>
      <c r="AIB4" s="26"/>
      <c r="AIC4" s="26"/>
      <c r="AID4" s="26"/>
      <c r="AIE4" s="26"/>
      <c r="AIF4" s="26"/>
      <c r="AIG4" s="26"/>
      <c r="AIH4" s="26"/>
      <c r="AII4" s="26"/>
      <c r="AIJ4" s="26"/>
      <c r="AIK4" s="26"/>
      <c r="AIL4" s="26"/>
      <c r="AIM4" s="26"/>
      <c r="AIN4" s="26"/>
      <c r="AIO4" s="26"/>
      <c r="AIP4" s="26"/>
      <c r="AIQ4" s="26"/>
      <c r="AIR4" s="26"/>
      <c r="AIS4" s="26"/>
      <c r="AIT4" s="26"/>
      <c r="AIU4" s="26"/>
      <c r="AIV4" s="26"/>
      <c r="AIW4" s="26"/>
      <c r="AIX4" s="26"/>
      <c r="AIY4" s="26"/>
      <c r="AIZ4" s="26"/>
      <c r="AJA4" s="26"/>
      <c r="AJB4" s="26"/>
      <c r="AJC4" s="26"/>
      <c r="AJD4" s="26"/>
      <c r="AJE4" s="26"/>
      <c r="AJF4" s="26"/>
      <c r="AJG4" s="26"/>
      <c r="AJH4" s="26"/>
      <c r="AJI4" s="26"/>
      <c r="AJJ4" s="26"/>
      <c r="AJK4" s="26"/>
      <c r="AJL4" s="26"/>
      <c r="AJM4" s="26"/>
      <c r="AJN4" s="26"/>
      <c r="AJO4" s="26"/>
      <c r="AJP4" s="26"/>
      <c r="AJQ4" s="26"/>
      <c r="AJR4" s="26"/>
      <c r="AJS4" s="26"/>
      <c r="AJT4" s="26"/>
      <c r="AJU4" s="26"/>
      <c r="AJV4" s="26"/>
      <c r="AJW4" s="26"/>
      <c r="AJX4" s="26"/>
      <c r="AJY4" s="26"/>
      <c r="AJZ4" s="26"/>
      <c r="AKA4" s="26"/>
      <c r="AKB4" s="26"/>
      <c r="AKC4" s="26"/>
      <c r="AKD4" s="26"/>
      <c r="AKE4" s="26"/>
      <c r="AKF4" s="26"/>
      <c r="AKG4" s="26"/>
      <c r="AKH4" s="26"/>
      <c r="AKI4" s="26"/>
      <c r="AKJ4" s="26"/>
      <c r="AKK4" s="26"/>
      <c r="AKL4" s="26"/>
      <c r="AKM4" s="26"/>
      <c r="AKN4" s="26"/>
      <c r="AKO4" s="26"/>
      <c r="AKP4" s="26"/>
      <c r="AKQ4" s="26"/>
      <c r="AKR4" s="26"/>
      <c r="AKS4" s="26"/>
      <c r="AKT4" s="26"/>
      <c r="AKU4" s="26"/>
      <c r="AKV4" s="26"/>
      <c r="AKW4" s="26"/>
      <c r="AKX4" s="26"/>
      <c r="AKY4" s="26"/>
      <c r="AKZ4" s="26"/>
      <c r="ALA4" s="26"/>
      <c r="ALB4" s="26"/>
      <c r="ALC4" s="26"/>
      <c r="ALD4" s="26"/>
      <c r="ALE4" s="26"/>
      <c r="ALF4" s="26"/>
      <c r="ALG4" s="26"/>
      <c r="ALH4" s="26"/>
      <c r="ALI4" s="26"/>
      <c r="ALJ4" s="26"/>
      <c r="ALK4" s="26"/>
      <c r="ALL4" s="26"/>
      <c r="ALM4" s="26"/>
      <c r="ALN4" s="26"/>
      <c r="ALO4" s="26"/>
      <c r="ALP4" s="26"/>
      <c r="ALQ4" s="26"/>
      <c r="ALR4" s="26"/>
      <c r="ALS4" s="26"/>
      <c r="ALT4" s="26"/>
      <c r="ALU4" s="26"/>
      <c r="ALV4" s="26"/>
      <c r="ALW4" s="26"/>
      <c r="ALX4" s="26"/>
      <c r="ALY4" s="26"/>
      <c r="ALZ4" s="26"/>
      <c r="AMA4" s="26"/>
      <c r="AMB4" s="26"/>
      <c r="AMC4" s="26"/>
      <c r="AMD4" s="27"/>
      <c r="AME4" s="27"/>
      <c r="AMF4" s="27"/>
      <c r="AMG4" s="27"/>
      <c r="AMH4" s="27"/>
      <c r="AMI4" s="27"/>
      <c r="AMJ4" s="27"/>
    </row>
    <row r="5" spans="1:1024" ht="17.100000000000001" customHeight="1" thickTop="1" thickBot="1" x14ac:dyDescent="0.25">
      <c r="B5" s="28"/>
      <c r="C5" s="28">
        <v>20</v>
      </c>
      <c r="D5" s="29">
        <v>33</v>
      </c>
      <c r="E5" s="30">
        <v>100000</v>
      </c>
      <c r="F5" s="31">
        <f>D5/100*E5</f>
        <v>33000</v>
      </c>
    </row>
    <row r="6" spans="1:1024" ht="17.100000000000001" customHeight="1" thickTop="1" thickBot="1" x14ac:dyDescent="0.25">
      <c r="B6" s="28"/>
      <c r="C6" s="28">
        <v>40</v>
      </c>
      <c r="D6" s="29">
        <v>67</v>
      </c>
      <c r="E6" s="32">
        <f>E5</f>
        <v>100000</v>
      </c>
      <c r="F6" s="31">
        <f>D6/100*E6</f>
        <v>67000</v>
      </c>
    </row>
    <row r="7" spans="1:1024" ht="17.100000000000001" customHeight="1" thickTop="1" x14ac:dyDescent="0.2">
      <c r="A7" s="33"/>
      <c r="B7" s="12"/>
      <c r="C7" s="12"/>
      <c r="D7" s="12"/>
      <c r="E7" s="34" t="s">
        <v>29</v>
      </c>
      <c r="F7" s="35">
        <f>F5+F6</f>
        <v>100000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  <c r="JF7" s="12"/>
      <c r="JG7" s="12"/>
      <c r="JH7" s="12"/>
      <c r="JI7" s="12"/>
      <c r="JJ7" s="12"/>
      <c r="JK7" s="12"/>
      <c r="JL7" s="12"/>
      <c r="JM7" s="12"/>
      <c r="JN7" s="12"/>
      <c r="JO7" s="12"/>
      <c r="JP7" s="12"/>
      <c r="JQ7" s="12"/>
      <c r="JR7" s="12"/>
      <c r="JS7" s="12"/>
      <c r="JT7" s="12"/>
      <c r="JU7" s="12"/>
      <c r="JV7" s="12"/>
      <c r="JW7" s="12"/>
      <c r="JX7" s="12"/>
      <c r="JY7" s="12"/>
      <c r="JZ7" s="12"/>
      <c r="KA7" s="12"/>
      <c r="KB7" s="12"/>
      <c r="KC7" s="12"/>
      <c r="KD7" s="12"/>
      <c r="KE7" s="12"/>
      <c r="KF7" s="12"/>
      <c r="KG7" s="12"/>
      <c r="KH7" s="12"/>
      <c r="KI7" s="12"/>
      <c r="KJ7" s="12"/>
      <c r="KK7" s="12"/>
      <c r="KL7" s="12"/>
      <c r="KM7" s="12"/>
      <c r="KN7" s="12"/>
      <c r="KO7" s="12"/>
      <c r="KP7" s="12"/>
      <c r="KQ7" s="12"/>
      <c r="KR7" s="12"/>
      <c r="KS7" s="12"/>
      <c r="KT7" s="12"/>
      <c r="KU7" s="12"/>
      <c r="KV7" s="12"/>
      <c r="KW7" s="12"/>
      <c r="KX7" s="12"/>
      <c r="KY7" s="12"/>
      <c r="KZ7" s="12"/>
      <c r="LA7" s="12"/>
      <c r="LB7" s="12"/>
      <c r="LC7" s="12"/>
      <c r="LD7" s="12"/>
      <c r="LE7" s="12"/>
      <c r="LF7" s="12"/>
      <c r="LG7" s="12"/>
      <c r="LH7" s="12"/>
      <c r="LI7" s="12"/>
      <c r="LJ7" s="12"/>
      <c r="LK7" s="12"/>
      <c r="LL7" s="12"/>
      <c r="LM7" s="12"/>
      <c r="LN7" s="12"/>
      <c r="LO7" s="12"/>
      <c r="LP7" s="12"/>
      <c r="LQ7" s="12"/>
      <c r="LR7" s="12"/>
      <c r="LS7" s="12"/>
      <c r="LT7" s="12"/>
      <c r="LU7" s="12"/>
      <c r="LV7" s="12"/>
      <c r="LW7" s="12"/>
      <c r="LX7" s="12"/>
      <c r="LY7" s="12"/>
      <c r="LZ7" s="12"/>
      <c r="MA7" s="12"/>
      <c r="MB7" s="12"/>
      <c r="MC7" s="12"/>
      <c r="MD7" s="12"/>
      <c r="ME7" s="12"/>
      <c r="MF7" s="12"/>
      <c r="MG7" s="12"/>
      <c r="MH7" s="12"/>
      <c r="MI7" s="12"/>
      <c r="MJ7" s="12"/>
      <c r="MK7" s="12"/>
      <c r="ML7" s="12"/>
      <c r="MM7" s="12"/>
      <c r="MN7" s="12"/>
      <c r="MO7" s="12"/>
      <c r="MP7" s="12"/>
      <c r="MQ7" s="12"/>
      <c r="MR7" s="12"/>
      <c r="MS7" s="12"/>
      <c r="MT7" s="12"/>
      <c r="MU7" s="12"/>
      <c r="MV7" s="12"/>
      <c r="MW7" s="12"/>
      <c r="MX7" s="12"/>
      <c r="MY7" s="12"/>
      <c r="MZ7" s="12"/>
      <c r="NA7" s="12"/>
      <c r="NB7" s="12"/>
      <c r="NC7" s="12"/>
      <c r="ND7" s="12"/>
      <c r="NE7" s="12"/>
      <c r="NF7" s="12"/>
      <c r="NG7" s="12"/>
      <c r="NH7" s="12"/>
      <c r="NI7" s="12"/>
      <c r="NJ7" s="12"/>
      <c r="NK7" s="12"/>
      <c r="NL7" s="12"/>
      <c r="NM7" s="12"/>
      <c r="NN7" s="12"/>
      <c r="NO7" s="12"/>
      <c r="NP7" s="12"/>
      <c r="NQ7" s="12"/>
      <c r="NR7" s="12"/>
      <c r="NS7" s="12"/>
      <c r="NT7" s="12"/>
      <c r="NU7" s="12"/>
      <c r="NV7" s="12"/>
      <c r="NW7" s="12"/>
      <c r="NX7" s="12"/>
      <c r="NY7" s="12"/>
      <c r="NZ7" s="12"/>
      <c r="OA7" s="12"/>
      <c r="OB7" s="12"/>
      <c r="OC7" s="12"/>
      <c r="OD7" s="12"/>
      <c r="OE7" s="12"/>
      <c r="OF7" s="12"/>
      <c r="OG7" s="12"/>
      <c r="OH7" s="12"/>
      <c r="OI7" s="12"/>
      <c r="OJ7" s="12"/>
      <c r="OK7" s="12"/>
      <c r="OL7" s="12"/>
      <c r="OM7" s="12"/>
      <c r="ON7" s="12"/>
      <c r="OO7" s="12"/>
      <c r="OP7" s="12"/>
      <c r="OQ7" s="12"/>
      <c r="OR7" s="12"/>
      <c r="OS7" s="12"/>
      <c r="OT7" s="12"/>
      <c r="OU7" s="12"/>
      <c r="OV7" s="12"/>
      <c r="OW7" s="12"/>
      <c r="OX7" s="12"/>
      <c r="OY7" s="12"/>
      <c r="OZ7" s="12"/>
      <c r="PA7" s="12"/>
      <c r="PB7" s="12"/>
      <c r="PC7" s="12"/>
      <c r="PD7" s="12"/>
      <c r="PE7" s="12"/>
      <c r="PF7" s="12"/>
      <c r="PG7" s="12"/>
      <c r="PH7" s="12"/>
      <c r="PI7" s="12"/>
      <c r="PJ7" s="12"/>
      <c r="PK7" s="12"/>
      <c r="PL7" s="12"/>
      <c r="PM7" s="12"/>
      <c r="PN7" s="12"/>
      <c r="PO7" s="12"/>
      <c r="PP7" s="12"/>
      <c r="PQ7" s="12"/>
      <c r="PR7" s="12"/>
      <c r="PS7" s="12"/>
      <c r="PT7" s="12"/>
      <c r="PU7" s="12"/>
      <c r="PV7" s="12"/>
      <c r="PW7" s="12"/>
      <c r="PX7" s="12"/>
      <c r="PY7" s="12"/>
      <c r="PZ7" s="12"/>
      <c r="QA7" s="12"/>
      <c r="QB7" s="12"/>
      <c r="QC7" s="12"/>
      <c r="QD7" s="12"/>
      <c r="QE7" s="12"/>
      <c r="QF7" s="12"/>
      <c r="QG7" s="12"/>
      <c r="QH7" s="12"/>
      <c r="QI7" s="12"/>
      <c r="QJ7" s="12"/>
      <c r="QK7" s="12"/>
      <c r="QL7" s="12"/>
      <c r="QM7" s="12"/>
      <c r="QN7" s="12"/>
      <c r="QO7" s="12"/>
      <c r="QP7" s="12"/>
      <c r="QQ7" s="12"/>
      <c r="QR7" s="12"/>
      <c r="QS7" s="12"/>
      <c r="QT7" s="12"/>
      <c r="QU7" s="12"/>
      <c r="QV7" s="12"/>
      <c r="QW7" s="12"/>
      <c r="QX7" s="12"/>
      <c r="QY7" s="12"/>
      <c r="QZ7" s="12"/>
      <c r="RA7" s="12"/>
      <c r="RB7" s="12"/>
      <c r="RC7" s="12"/>
      <c r="RD7" s="12"/>
      <c r="RE7" s="12"/>
      <c r="RF7" s="12"/>
      <c r="RG7" s="12"/>
      <c r="RH7" s="12"/>
      <c r="RI7" s="12"/>
      <c r="RJ7" s="12"/>
      <c r="RK7" s="12"/>
      <c r="RL7" s="12"/>
      <c r="RM7" s="12"/>
      <c r="RN7" s="12"/>
      <c r="RO7" s="12"/>
      <c r="RP7" s="12"/>
      <c r="RQ7" s="12"/>
      <c r="RR7" s="12"/>
      <c r="RS7" s="12"/>
      <c r="RT7" s="12"/>
      <c r="RU7" s="12"/>
      <c r="RV7" s="12"/>
      <c r="RW7" s="12"/>
      <c r="RX7" s="12"/>
      <c r="RY7" s="12"/>
      <c r="RZ7" s="12"/>
      <c r="SA7" s="12"/>
      <c r="SB7" s="12"/>
      <c r="SC7" s="12"/>
      <c r="SD7" s="12"/>
      <c r="SE7" s="12"/>
      <c r="SF7" s="12"/>
      <c r="SG7" s="12"/>
      <c r="SH7" s="12"/>
      <c r="SI7" s="12"/>
      <c r="SJ7" s="12"/>
      <c r="SK7" s="12"/>
      <c r="SL7" s="12"/>
      <c r="SM7" s="12"/>
      <c r="SN7" s="12"/>
      <c r="SO7" s="12"/>
      <c r="SP7" s="12"/>
      <c r="SQ7" s="12"/>
      <c r="SR7" s="12"/>
      <c r="SS7" s="12"/>
      <c r="ST7" s="12"/>
      <c r="SU7" s="12"/>
      <c r="SV7" s="12"/>
      <c r="SW7" s="12"/>
      <c r="SX7" s="12"/>
      <c r="SY7" s="12"/>
      <c r="SZ7" s="12"/>
      <c r="TA7" s="12"/>
      <c r="TB7" s="12"/>
      <c r="TC7" s="12"/>
      <c r="TD7" s="12"/>
      <c r="TE7" s="12"/>
      <c r="TF7" s="12"/>
      <c r="TG7" s="12"/>
      <c r="TH7" s="12"/>
      <c r="TI7" s="12"/>
      <c r="TJ7" s="12"/>
      <c r="TK7" s="12"/>
      <c r="TL7" s="12"/>
      <c r="TM7" s="12"/>
      <c r="TN7" s="12"/>
      <c r="TO7" s="12"/>
      <c r="TP7" s="12"/>
      <c r="TQ7" s="12"/>
      <c r="TR7" s="12"/>
      <c r="TS7" s="12"/>
      <c r="TT7" s="12"/>
      <c r="TU7" s="12"/>
      <c r="TV7" s="12"/>
      <c r="TW7" s="12"/>
      <c r="TX7" s="12"/>
      <c r="TY7" s="12"/>
      <c r="TZ7" s="12"/>
      <c r="UA7" s="12"/>
      <c r="UB7" s="12"/>
      <c r="UC7" s="12"/>
      <c r="UD7" s="12"/>
      <c r="UE7" s="12"/>
      <c r="UF7" s="12"/>
      <c r="UG7" s="12"/>
      <c r="UH7" s="12"/>
      <c r="UI7" s="12"/>
      <c r="UJ7" s="12"/>
      <c r="UK7" s="12"/>
      <c r="UL7" s="12"/>
      <c r="UM7" s="12"/>
      <c r="UN7" s="12"/>
      <c r="UO7" s="12"/>
      <c r="UP7" s="12"/>
      <c r="UQ7" s="12"/>
      <c r="UR7" s="12"/>
      <c r="US7" s="12"/>
      <c r="UT7" s="12"/>
      <c r="UU7" s="12"/>
      <c r="UV7" s="12"/>
      <c r="UW7" s="12"/>
      <c r="UX7" s="12"/>
      <c r="UY7" s="12"/>
      <c r="UZ7" s="12"/>
      <c r="VA7" s="12"/>
      <c r="VB7" s="12"/>
      <c r="VC7" s="12"/>
      <c r="VD7" s="12"/>
      <c r="VE7" s="12"/>
      <c r="VF7" s="12"/>
      <c r="VG7" s="12"/>
      <c r="VH7" s="12"/>
      <c r="VI7" s="12"/>
      <c r="VJ7" s="12"/>
      <c r="VK7" s="12"/>
      <c r="VL7" s="12"/>
      <c r="VM7" s="12"/>
      <c r="VN7" s="12"/>
      <c r="VO7" s="12"/>
      <c r="VP7" s="12"/>
      <c r="VQ7" s="12"/>
      <c r="VR7" s="12"/>
      <c r="VS7" s="12"/>
      <c r="VT7" s="12"/>
      <c r="VU7" s="12"/>
      <c r="VV7" s="12"/>
      <c r="VW7" s="12"/>
      <c r="VX7" s="12"/>
      <c r="VY7" s="12"/>
      <c r="VZ7" s="12"/>
      <c r="WA7" s="12"/>
      <c r="WB7" s="12"/>
      <c r="WC7" s="12"/>
      <c r="WD7" s="12"/>
      <c r="WE7" s="12"/>
      <c r="WF7" s="12"/>
      <c r="WG7" s="12"/>
      <c r="WH7" s="12"/>
      <c r="WI7" s="12"/>
      <c r="WJ7" s="12"/>
      <c r="WK7" s="12"/>
      <c r="WL7" s="12"/>
      <c r="WM7" s="12"/>
      <c r="WN7" s="12"/>
      <c r="WO7" s="12"/>
      <c r="WP7" s="12"/>
      <c r="WQ7" s="12"/>
      <c r="WR7" s="12"/>
      <c r="WS7" s="12"/>
      <c r="WT7" s="12"/>
      <c r="WU7" s="12"/>
      <c r="WV7" s="12"/>
      <c r="WW7" s="12"/>
      <c r="WX7" s="12"/>
      <c r="WY7" s="12"/>
      <c r="WZ7" s="12"/>
      <c r="XA7" s="12"/>
      <c r="XB7" s="12"/>
      <c r="XC7" s="12"/>
      <c r="XD7" s="12"/>
      <c r="XE7" s="12"/>
      <c r="XF7" s="12"/>
      <c r="XG7" s="12"/>
      <c r="XH7" s="12"/>
      <c r="XI7" s="12"/>
      <c r="XJ7" s="12"/>
      <c r="XK7" s="12"/>
      <c r="XL7" s="12"/>
      <c r="XM7" s="12"/>
      <c r="XN7" s="12"/>
      <c r="XO7" s="12"/>
      <c r="XP7" s="12"/>
      <c r="XQ7" s="12"/>
      <c r="XR7" s="12"/>
      <c r="XS7" s="12"/>
      <c r="XT7" s="12"/>
      <c r="XU7" s="12"/>
      <c r="XV7" s="12"/>
      <c r="XW7" s="12"/>
      <c r="XX7" s="12"/>
      <c r="XY7" s="12"/>
      <c r="XZ7" s="12"/>
      <c r="YA7" s="12"/>
      <c r="YB7" s="12"/>
      <c r="YC7" s="12"/>
      <c r="YD7" s="12"/>
      <c r="YE7" s="12"/>
      <c r="YF7" s="12"/>
      <c r="YG7" s="12"/>
      <c r="YH7" s="12"/>
      <c r="YI7" s="12"/>
      <c r="YJ7" s="12"/>
      <c r="YK7" s="12"/>
      <c r="YL7" s="12"/>
      <c r="YM7" s="12"/>
      <c r="YN7" s="12"/>
      <c r="YO7" s="12"/>
      <c r="YP7" s="12"/>
      <c r="YQ7" s="12"/>
      <c r="YR7" s="12"/>
      <c r="YS7" s="12"/>
      <c r="YT7" s="12"/>
      <c r="YU7" s="12"/>
      <c r="YV7" s="12"/>
      <c r="YW7" s="12"/>
      <c r="YX7" s="12"/>
      <c r="YY7" s="12"/>
      <c r="YZ7" s="12"/>
      <c r="ZA7" s="12"/>
      <c r="ZB7" s="12"/>
      <c r="ZC7" s="12"/>
      <c r="ZD7" s="12"/>
      <c r="ZE7" s="12"/>
      <c r="ZF7" s="12"/>
      <c r="ZG7" s="12"/>
      <c r="ZH7" s="12"/>
      <c r="ZI7" s="12"/>
      <c r="ZJ7" s="12"/>
      <c r="ZK7" s="12"/>
      <c r="ZL7" s="12"/>
      <c r="ZM7" s="12"/>
      <c r="ZN7" s="12"/>
      <c r="ZO7" s="12"/>
      <c r="ZP7" s="12"/>
      <c r="ZQ7" s="12"/>
      <c r="ZR7" s="12"/>
      <c r="ZS7" s="12"/>
      <c r="ZT7" s="12"/>
      <c r="ZU7" s="12"/>
      <c r="ZV7" s="12"/>
      <c r="ZW7" s="12"/>
      <c r="ZX7" s="12"/>
      <c r="ZY7" s="12"/>
      <c r="ZZ7" s="12"/>
      <c r="AAA7" s="12"/>
      <c r="AAB7" s="12"/>
      <c r="AAC7" s="12"/>
      <c r="AAD7" s="12"/>
      <c r="AAE7" s="12"/>
      <c r="AAF7" s="12"/>
      <c r="AAG7" s="12"/>
      <c r="AAH7" s="12"/>
      <c r="AAI7" s="12"/>
      <c r="AAJ7" s="12"/>
      <c r="AAK7" s="12"/>
      <c r="AAL7" s="12"/>
      <c r="AAM7" s="12"/>
      <c r="AAN7" s="12"/>
      <c r="AAO7" s="12"/>
      <c r="AAP7" s="12"/>
      <c r="AAQ7" s="12"/>
      <c r="AAR7" s="12"/>
      <c r="AAS7" s="12"/>
      <c r="AAT7" s="12"/>
      <c r="AAU7" s="12"/>
      <c r="AAV7" s="12"/>
      <c r="AAW7" s="12"/>
      <c r="AAX7" s="12"/>
      <c r="AAY7" s="12"/>
      <c r="AAZ7" s="12"/>
      <c r="ABA7" s="12"/>
      <c r="ABB7" s="12"/>
      <c r="ABC7" s="12"/>
      <c r="ABD7" s="12"/>
      <c r="ABE7" s="12"/>
      <c r="ABF7" s="12"/>
      <c r="ABG7" s="12"/>
      <c r="ABH7" s="12"/>
      <c r="ABI7" s="12"/>
      <c r="ABJ7" s="12"/>
      <c r="ABK7" s="12"/>
      <c r="ABL7" s="12"/>
      <c r="ABM7" s="12"/>
      <c r="ABN7" s="12"/>
      <c r="ABO7" s="12"/>
      <c r="ABP7" s="12"/>
      <c r="ABQ7" s="12"/>
      <c r="ABR7" s="12"/>
      <c r="ABS7" s="12"/>
      <c r="ABT7" s="12"/>
      <c r="ABU7" s="12"/>
      <c r="ABV7" s="12"/>
      <c r="ABW7" s="12"/>
      <c r="ABX7" s="12"/>
      <c r="ABY7" s="12"/>
      <c r="ABZ7" s="12"/>
      <c r="ACA7" s="12"/>
      <c r="ACB7" s="12"/>
      <c r="ACC7" s="12"/>
      <c r="ACD7" s="12"/>
      <c r="ACE7" s="12"/>
      <c r="ACF7" s="12"/>
      <c r="ACG7" s="12"/>
      <c r="ACH7" s="12"/>
      <c r="ACI7" s="12"/>
      <c r="ACJ7" s="12"/>
      <c r="ACK7" s="12"/>
      <c r="ACL7" s="12"/>
      <c r="ACM7" s="12"/>
      <c r="ACN7" s="12"/>
      <c r="ACO7" s="12"/>
      <c r="ACP7" s="12"/>
      <c r="ACQ7" s="12"/>
      <c r="ACR7" s="12"/>
      <c r="ACS7" s="12"/>
      <c r="ACT7" s="12"/>
      <c r="ACU7" s="12"/>
      <c r="ACV7" s="12"/>
      <c r="ACW7" s="12"/>
      <c r="ACX7" s="12"/>
      <c r="ACY7" s="12"/>
      <c r="ACZ7" s="12"/>
      <c r="ADA7" s="12"/>
      <c r="ADB7" s="12"/>
      <c r="ADC7" s="12"/>
      <c r="ADD7" s="12"/>
      <c r="ADE7" s="12"/>
      <c r="ADF7" s="12"/>
      <c r="ADG7" s="12"/>
      <c r="ADH7" s="12"/>
      <c r="ADI7" s="12"/>
      <c r="ADJ7" s="12"/>
      <c r="ADK7" s="12"/>
      <c r="ADL7" s="12"/>
      <c r="ADM7" s="12"/>
      <c r="ADN7" s="12"/>
      <c r="ADO7" s="12"/>
      <c r="ADP7" s="12"/>
      <c r="ADQ7" s="12"/>
      <c r="ADR7" s="12"/>
      <c r="ADS7" s="12"/>
      <c r="ADT7" s="12"/>
      <c r="ADU7" s="12"/>
      <c r="ADV7" s="12"/>
      <c r="ADW7" s="12"/>
      <c r="ADX7" s="12"/>
      <c r="ADY7" s="12"/>
      <c r="ADZ7" s="12"/>
      <c r="AEA7" s="12"/>
      <c r="AEB7" s="12"/>
      <c r="AEC7" s="12"/>
      <c r="AED7" s="12"/>
      <c r="AEE7" s="12"/>
      <c r="AEF7" s="12"/>
      <c r="AEG7" s="12"/>
      <c r="AEH7" s="12"/>
      <c r="AEI7" s="12"/>
      <c r="AEJ7" s="12"/>
      <c r="AEK7" s="12"/>
      <c r="AEL7" s="12"/>
      <c r="AEM7" s="12"/>
      <c r="AEN7" s="12"/>
      <c r="AEO7" s="12"/>
      <c r="AEP7" s="12"/>
      <c r="AEQ7" s="12"/>
      <c r="AER7" s="12"/>
      <c r="AES7" s="12"/>
      <c r="AET7" s="12"/>
      <c r="AEU7" s="12"/>
      <c r="AEV7" s="12"/>
      <c r="AEW7" s="12"/>
      <c r="AEX7" s="12"/>
      <c r="AEY7" s="12"/>
      <c r="AEZ7" s="12"/>
      <c r="AFA7" s="12"/>
      <c r="AFB7" s="12"/>
      <c r="AFC7" s="12"/>
      <c r="AFD7" s="12"/>
      <c r="AFE7" s="12"/>
      <c r="AFF7" s="12"/>
      <c r="AFG7" s="12"/>
      <c r="AFH7" s="12"/>
      <c r="AFI7" s="12"/>
      <c r="AFJ7" s="12"/>
      <c r="AFK7" s="12"/>
      <c r="AFL7" s="12"/>
      <c r="AFM7" s="12"/>
      <c r="AFN7" s="12"/>
      <c r="AFO7" s="12"/>
      <c r="AFP7" s="12"/>
      <c r="AFQ7" s="12"/>
      <c r="AFR7" s="12"/>
      <c r="AFS7" s="12"/>
      <c r="AFT7" s="12"/>
      <c r="AFU7" s="12"/>
      <c r="AFV7" s="12"/>
      <c r="AFW7" s="12"/>
      <c r="AFX7" s="12"/>
      <c r="AFY7" s="12"/>
      <c r="AFZ7" s="12"/>
      <c r="AGA7" s="12"/>
      <c r="AGB7" s="12"/>
      <c r="AGC7" s="12"/>
      <c r="AGD7" s="12"/>
      <c r="AGE7" s="12"/>
      <c r="AGF7" s="12"/>
      <c r="AGG7" s="12"/>
      <c r="AGH7" s="12"/>
      <c r="AGI7" s="12"/>
      <c r="AGJ7" s="12"/>
      <c r="AGK7" s="12"/>
      <c r="AGL7" s="12"/>
      <c r="AGM7" s="12"/>
      <c r="AGN7" s="12"/>
      <c r="AGO7" s="12"/>
      <c r="AGP7" s="12"/>
      <c r="AGQ7" s="12"/>
      <c r="AGR7" s="12"/>
      <c r="AGS7" s="12"/>
      <c r="AGT7" s="12"/>
      <c r="AGU7" s="12"/>
      <c r="AGV7" s="12"/>
      <c r="AGW7" s="12"/>
      <c r="AGX7" s="12"/>
      <c r="AGY7" s="12"/>
      <c r="AGZ7" s="12"/>
      <c r="AHA7" s="12"/>
      <c r="AHB7" s="12"/>
      <c r="AHC7" s="12"/>
      <c r="AHD7" s="12"/>
      <c r="AHE7" s="12"/>
      <c r="AHF7" s="12"/>
      <c r="AHG7" s="12"/>
      <c r="AHH7" s="12"/>
      <c r="AHI7" s="12"/>
      <c r="AHJ7" s="12"/>
      <c r="AHK7" s="12"/>
      <c r="AHL7" s="12"/>
      <c r="AHM7" s="12"/>
      <c r="AHN7" s="12"/>
      <c r="AHO7" s="12"/>
      <c r="AHP7" s="12"/>
      <c r="AHQ7" s="12"/>
      <c r="AHR7" s="12"/>
      <c r="AHS7" s="12"/>
      <c r="AHT7" s="12"/>
      <c r="AHU7" s="12"/>
      <c r="AHV7" s="12"/>
      <c r="AHW7" s="12"/>
      <c r="AHX7" s="12"/>
      <c r="AHY7" s="12"/>
      <c r="AHZ7" s="12"/>
      <c r="AIA7" s="12"/>
      <c r="AIB7" s="12"/>
      <c r="AIC7" s="12"/>
      <c r="AID7" s="12"/>
      <c r="AIE7" s="12"/>
      <c r="AIF7" s="12"/>
      <c r="AIG7" s="12"/>
      <c r="AIH7" s="12"/>
      <c r="AII7" s="12"/>
      <c r="AIJ7" s="12"/>
      <c r="AIK7" s="12"/>
      <c r="AIL7" s="12"/>
      <c r="AIM7" s="12"/>
      <c r="AIN7" s="12"/>
      <c r="AIO7" s="12"/>
      <c r="AIP7" s="12"/>
      <c r="AIQ7" s="12"/>
      <c r="AIR7" s="12"/>
      <c r="AIS7" s="12"/>
      <c r="AIT7" s="12"/>
      <c r="AIU7" s="12"/>
      <c r="AIV7" s="12"/>
      <c r="AIW7" s="12"/>
      <c r="AIX7" s="12"/>
      <c r="AIY7" s="12"/>
      <c r="AIZ7" s="12"/>
      <c r="AJA7" s="12"/>
      <c r="AJB7" s="12"/>
      <c r="AJC7" s="12"/>
      <c r="AJD7" s="12"/>
      <c r="AJE7" s="12"/>
      <c r="AJF7" s="12"/>
      <c r="AJG7" s="12"/>
      <c r="AJH7" s="12"/>
      <c r="AJI7" s="12"/>
      <c r="AJJ7" s="12"/>
      <c r="AJK7" s="12"/>
      <c r="AJL7" s="12"/>
      <c r="AJM7" s="12"/>
      <c r="AJN7" s="12"/>
      <c r="AJO7" s="12"/>
      <c r="AJP7" s="12"/>
      <c r="AJQ7" s="12"/>
      <c r="AJR7" s="12"/>
      <c r="AJS7" s="12"/>
      <c r="AJT7" s="12"/>
      <c r="AJU7" s="12"/>
      <c r="AJV7" s="12"/>
      <c r="AJW7" s="12"/>
      <c r="AJX7" s="12"/>
      <c r="AJY7" s="12"/>
      <c r="AJZ7" s="12"/>
      <c r="AKA7" s="12"/>
      <c r="AKB7" s="12"/>
      <c r="AKC7" s="12"/>
      <c r="AKD7" s="12"/>
      <c r="AKE7" s="12"/>
      <c r="AKF7" s="12"/>
      <c r="AKG7" s="12"/>
      <c r="AKH7" s="12"/>
      <c r="AKI7" s="12"/>
      <c r="AKJ7" s="12"/>
      <c r="AKK7" s="12"/>
      <c r="AKL7" s="12"/>
      <c r="AKM7" s="12"/>
      <c r="AKN7" s="12"/>
      <c r="AKO7" s="12"/>
      <c r="AKP7" s="12"/>
      <c r="AKQ7" s="12"/>
      <c r="AKR7" s="12"/>
      <c r="AKS7" s="12"/>
      <c r="AKT7" s="12"/>
      <c r="AKU7" s="12"/>
      <c r="AKV7" s="12"/>
      <c r="AKW7" s="12"/>
      <c r="AKX7" s="12"/>
      <c r="AKY7" s="12"/>
      <c r="AKZ7" s="12"/>
      <c r="ALA7" s="12"/>
      <c r="ALB7" s="12"/>
      <c r="ALC7" s="12"/>
      <c r="ALD7" s="12"/>
      <c r="ALE7" s="12"/>
      <c r="ALF7" s="12"/>
      <c r="ALG7" s="12"/>
      <c r="ALH7" s="12"/>
      <c r="ALI7" s="12"/>
      <c r="ALJ7" s="12"/>
      <c r="ALK7" s="12"/>
      <c r="ALL7" s="12"/>
      <c r="ALM7" s="12"/>
      <c r="ALN7" s="12"/>
      <c r="ALO7" s="12"/>
      <c r="ALP7" s="12"/>
      <c r="ALQ7" s="12"/>
      <c r="ALR7" s="12"/>
      <c r="ALS7" s="12"/>
      <c r="ALT7" s="12"/>
      <c r="ALU7" s="12"/>
      <c r="ALV7" s="12"/>
      <c r="ALW7" s="12"/>
      <c r="ALX7" s="12"/>
      <c r="ALY7" s="12"/>
      <c r="ALZ7" s="12"/>
      <c r="AMA7" s="12"/>
      <c r="AMB7" s="12"/>
      <c r="AMC7" s="12"/>
      <c r="AMD7" s="36"/>
      <c r="AME7" s="36"/>
      <c r="AMF7" s="36"/>
      <c r="AMG7" s="36"/>
      <c r="AMH7" s="36"/>
      <c r="AMI7" s="36"/>
      <c r="AMJ7" s="36"/>
    </row>
    <row r="8" spans="1:1024" ht="17.100000000000001" customHeight="1" x14ac:dyDescent="0.2"/>
    <row r="9" spans="1:1024" ht="17.100000000000001" customHeight="1" x14ac:dyDescent="0.2">
      <c r="B9" s="162" t="s">
        <v>30</v>
      </c>
      <c r="C9" s="162"/>
      <c r="D9" s="162"/>
      <c r="E9" s="162"/>
      <c r="F9" s="162"/>
    </row>
    <row r="10" spans="1:1024" ht="17.100000000000001" customHeight="1" x14ac:dyDescent="0.2">
      <c r="B10" s="163" t="s">
        <v>31</v>
      </c>
      <c r="C10" s="163"/>
      <c r="D10" s="163"/>
      <c r="E10" s="163"/>
      <c r="F10" s="163"/>
    </row>
    <row r="11" spans="1:1024" ht="40.35" customHeight="1" thickBot="1" x14ac:dyDescent="0.25">
      <c r="B11" s="24" t="s">
        <v>8</v>
      </c>
      <c r="C11" s="25" t="s">
        <v>25</v>
      </c>
      <c r="D11" s="25" t="s">
        <v>26</v>
      </c>
      <c r="E11" s="25" t="s">
        <v>27</v>
      </c>
      <c r="F11" s="25" t="s">
        <v>28</v>
      </c>
    </row>
    <row r="12" spans="1:1024" ht="17.100000000000001" customHeight="1" thickTop="1" thickBot="1" x14ac:dyDescent="0.25">
      <c r="B12" s="28"/>
      <c r="C12" s="28">
        <v>20</v>
      </c>
      <c r="D12" s="29">
        <v>33</v>
      </c>
      <c r="E12" s="30">
        <v>100000</v>
      </c>
      <c r="F12" s="31">
        <f>(D12/100*E12)*0.8</f>
        <v>26400</v>
      </c>
    </row>
    <row r="13" spans="1:1024" ht="17.100000000000001" customHeight="1" thickTop="1" thickBot="1" x14ac:dyDescent="0.25">
      <c r="B13" s="28"/>
      <c r="C13" s="28">
        <v>40</v>
      </c>
      <c r="D13" s="29">
        <v>67</v>
      </c>
      <c r="E13" s="32">
        <f>E12</f>
        <v>100000</v>
      </c>
      <c r="F13" s="31">
        <f>E12-F12</f>
        <v>73600</v>
      </c>
    </row>
    <row r="14" spans="1:1024" ht="17.100000000000001" customHeight="1" thickTop="1" x14ac:dyDescent="0.2">
      <c r="A14" s="33"/>
      <c r="B14" s="12"/>
      <c r="C14" s="12"/>
      <c r="D14" s="12"/>
      <c r="E14" s="37" t="s">
        <v>29</v>
      </c>
      <c r="F14" s="38">
        <f>F12+F13</f>
        <v>100000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  <c r="ALY14" s="12"/>
      <c r="ALZ14" s="12"/>
      <c r="AMA14" s="12"/>
      <c r="AMB14" s="12"/>
      <c r="AMC14" s="12"/>
      <c r="AMD14" s="36"/>
      <c r="AME14" s="36"/>
      <c r="AMF14" s="36"/>
      <c r="AMG14" s="36"/>
      <c r="AMH14" s="36"/>
      <c r="AMI14" s="36"/>
      <c r="AMJ14" s="36"/>
    </row>
    <row r="15" spans="1:1024" ht="17.100000000000001" customHeight="1" x14ac:dyDescent="0.2"/>
    <row r="16" spans="1:1024" ht="26.85" customHeight="1" x14ac:dyDescent="0.2">
      <c r="B16" s="164" t="s">
        <v>32</v>
      </c>
      <c r="C16" s="164"/>
      <c r="D16" s="164"/>
      <c r="E16" s="164"/>
      <c r="F16" s="164"/>
    </row>
    <row r="17" spans="1:1024" ht="17.100000000000001" customHeight="1" thickBot="1" x14ac:dyDescent="0.25">
      <c r="A17" s="33"/>
      <c r="B17" s="39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  <c r="AMB17" s="12"/>
      <c r="AMC17" s="12"/>
      <c r="AMD17" s="36"/>
      <c r="AME17" s="36"/>
      <c r="AMF17" s="36"/>
      <c r="AMG17" s="36"/>
      <c r="AMH17" s="36"/>
      <c r="AMI17" s="36"/>
      <c r="AMJ17" s="36"/>
    </row>
    <row r="18" spans="1:1024" ht="24.6" customHeight="1" thickTop="1" thickBot="1" x14ac:dyDescent="0.25">
      <c r="B18" s="161" t="s">
        <v>33</v>
      </c>
      <c r="C18" s="161"/>
      <c r="D18" s="161"/>
      <c r="E18" s="161"/>
      <c r="F18" s="161"/>
    </row>
    <row r="19" spans="1:1024" ht="15" customHeight="1" thickTop="1" x14ac:dyDescent="0.2"/>
    <row r="20" spans="1:1024" ht="20.100000000000001" customHeight="1" x14ac:dyDescent="0.2"/>
    <row r="21" spans="1:1024" ht="20.100000000000001" customHeight="1" x14ac:dyDescent="0.2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  <c r="ABB21" s="12"/>
      <c r="ABC21" s="12"/>
      <c r="ABD21" s="12"/>
      <c r="ABE21" s="12"/>
      <c r="ABF21" s="12"/>
      <c r="ABG21" s="12"/>
      <c r="ABH21" s="12"/>
      <c r="ABI21" s="12"/>
      <c r="ABJ21" s="12"/>
      <c r="ABK21" s="12"/>
      <c r="ABL21" s="12"/>
      <c r="ABM21" s="12"/>
      <c r="ABN21" s="12"/>
      <c r="ABO21" s="12"/>
      <c r="ABP21" s="12"/>
      <c r="ABQ21" s="12"/>
      <c r="ABR21" s="12"/>
      <c r="ABS21" s="12"/>
      <c r="ABT21" s="12"/>
      <c r="ABU21" s="12"/>
      <c r="ABV21" s="12"/>
      <c r="ABW21" s="12"/>
      <c r="ABX21" s="12"/>
      <c r="ABY21" s="12"/>
      <c r="ABZ21" s="12"/>
      <c r="ACA21" s="12"/>
      <c r="ACB21" s="12"/>
      <c r="ACC21" s="12"/>
      <c r="ACD21" s="12"/>
      <c r="ACE21" s="12"/>
      <c r="ACF21" s="12"/>
      <c r="ACG21" s="12"/>
      <c r="ACH21" s="12"/>
      <c r="ACI21" s="12"/>
      <c r="ACJ21" s="12"/>
      <c r="ACK21" s="12"/>
      <c r="ACL21" s="12"/>
      <c r="ACM21" s="12"/>
      <c r="ACN21" s="12"/>
      <c r="ACO21" s="12"/>
      <c r="ACP21" s="12"/>
      <c r="ACQ21" s="12"/>
      <c r="ACR21" s="12"/>
      <c r="ACS21" s="12"/>
      <c r="ACT21" s="12"/>
      <c r="ACU21" s="12"/>
      <c r="ACV21" s="12"/>
      <c r="ACW21" s="12"/>
      <c r="ACX21" s="12"/>
      <c r="ACY21" s="12"/>
      <c r="ACZ21" s="12"/>
      <c r="ADA21" s="12"/>
      <c r="ADB21" s="12"/>
      <c r="ADC21" s="12"/>
      <c r="ADD21" s="12"/>
      <c r="ADE21" s="12"/>
      <c r="ADF21" s="12"/>
      <c r="ADG21" s="12"/>
      <c r="ADH21" s="12"/>
      <c r="ADI21" s="12"/>
      <c r="ADJ21" s="12"/>
      <c r="ADK21" s="12"/>
      <c r="ADL21" s="12"/>
      <c r="ADM21" s="12"/>
      <c r="ADN21" s="12"/>
      <c r="ADO21" s="12"/>
      <c r="ADP21" s="12"/>
      <c r="ADQ21" s="12"/>
      <c r="ADR21" s="12"/>
      <c r="ADS21" s="12"/>
      <c r="ADT21" s="12"/>
      <c r="ADU21" s="12"/>
      <c r="ADV21" s="12"/>
      <c r="ADW21" s="12"/>
      <c r="ADX21" s="12"/>
      <c r="ADY21" s="12"/>
      <c r="ADZ21" s="12"/>
      <c r="AEA21" s="12"/>
      <c r="AEB21" s="12"/>
      <c r="AEC21" s="12"/>
      <c r="AED21" s="12"/>
      <c r="AEE21" s="12"/>
      <c r="AEF21" s="12"/>
      <c r="AEG21" s="12"/>
      <c r="AEH21" s="12"/>
      <c r="AEI21" s="12"/>
      <c r="AEJ21" s="12"/>
      <c r="AEK21" s="12"/>
      <c r="AEL21" s="12"/>
      <c r="AEM21" s="12"/>
      <c r="AEN21" s="12"/>
      <c r="AEO21" s="12"/>
      <c r="AEP21" s="12"/>
      <c r="AEQ21" s="12"/>
      <c r="AER21" s="12"/>
      <c r="AES21" s="12"/>
      <c r="AET21" s="12"/>
      <c r="AEU21" s="12"/>
      <c r="AEV21" s="12"/>
      <c r="AEW21" s="12"/>
      <c r="AEX21" s="12"/>
      <c r="AEY21" s="12"/>
      <c r="AEZ21" s="12"/>
      <c r="AFA21" s="12"/>
      <c r="AFB21" s="12"/>
      <c r="AFC21" s="12"/>
      <c r="AFD21" s="12"/>
      <c r="AFE21" s="12"/>
      <c r="AFF21" s="12"/>
      <c r="AFG21" s="12"/>
      <c r="AFH21" s="12"/>
      <c r="AFI21" s="12"/>
      <c r="AFJ21" s="12"/>
      <c r="AFK21" s="12"/>
      <c r="AFL21" s="12"/>
      <c r="AFM21" s="12"/>
      <c r="AFN21" s="12"/>
      <c r="AFO21" s="12"/>
      <c r="AFP21" s="12"/>
      <c r="AFQ21" s="12"/>
      <c r="AFR21" s="12"/>
      <c r="AFS21" s="12"/>
      <c r="AFT21" s="12"/>
      <c r="AFU21" s="12"/>
      <c r="AFV21" s="12"/>
      <c r="AFW21" s="12"/>
      <c r="AFX21" s="12"/>
      <c r="AFY21" s="12"/>
      <c r="AFZ21" s="12"/>
      <c r="AGA21" s="12"/>
      <c r="AGB21" s="12"/>
      <c r="AGC21" s="12"/>
      <c r="AGD21" s="12"/>
      <c r="AGE21" s="12"/>
      <c r="AGF21" s="12"/>
      <c r="AGG21" s="12"/>
      <c r="AGH21" s="12"/>
      <c r="AGI21" s="12"/>
      <c r="AGJ21" s="12"/>
      <c r="AGK21" s="12"/>
      <c r="AGL21" s="12"/>
      <c r="AGM21" s="12"/>
      <c r="AGN21" s="12"/>
      <c r="AGO21" s="12"/>
      <c r="AGP21" s="12"/>
      <c r="AGQ21" s="12"/>
      <c r="AGR21" s="12"/>
      <c r="AGS21" s="12"/>
      <c r="AGT21" s="12"/>
      <c r="AGU21" s="12"/>
      <c r="AGV21" s="12"/>
      <c r="AGW21" s="12"/>
      <c r="AGX21" s="12"/>
      <c r="AGY21" s="12"/>
      <c r="AGZ21" s="12"/>
      <c r="AHA21" s="12"/>
      <c r="AHB21" s="12"/>
      <c r="AHC21" s="12"/>
      <c r="AHD21" s="12"/>
      <c r="AHE21" s="12"/>
      <c r="AHF21" s="12"/>
      <c r="AHG21" s="12"/>
      <c r="AHH21" s="12"/>
      <c r="AHI21" s="12"/>
      <c r="AHJ21" s="12"/>
      <c r="AHK21" s="12"/>
      <c r="AHL21" s="12"/>
      <c r="AHM21" s="12"/>
      <c r="AHN21" s="12"/>
      <c r="AHO21" s="12"/>
      <c r="AHP21" s="12"/>
      <c r="AHQ21" s="12"/>
      <c r="AHR21" s="12"/>
      <c r="AHS21" s="12"/>
      <c r="AHT21" s="12"/>
      <c r="AHU21" s="12"/>
      <c r="AHV21" s="12"/>
      <c r="AHW21" s="12"/>
      <c r="AHX21" s="12"/>
      <c r="AHY21" s="12"/>
      <c r="AHZ21" s="12"/>
      <c r="AIA21" s="12"/>
      <c r="AIB21" s="12"/>
      <c r="AIC21" s="12"/>
      <c r="AID21" s="12"/>
      <c r="AIE21" s="12"/>
      <c r="AIF21" s="12"/>
      <c r="AIG21" s="12"/>
      <c r="AIH21" s="12"/>
      <c r="AII21" s="12"/>
      <c r="AIJ21" s="12"/>
      <c r="AIK21" s="12"/>
      <c r="AIL21" s="12"/>
      <c r="AIM21" s="12"/>
      <c r="AIN21" s="12"/>
      <c r="AIO21" s="12"/>
      <c r="AIP21" s="12"/>
      <c r="AIQ21" s="12"/>
      <c r="AIR21" s="12"/>
      <c r="AIS21" s="12"/>
      <c r="AIT21" s="12"/>
      <c r="AIU21" s="12"/>
      <c r="AIV21" s="12"/>
      <c r="AIW21" s="12"/>
      <c r="AIX21" s="12"/>
      <c r="AIY21" s="12"/>
      <c r="AIZ21" s="12"/>
      <c r="AJA21" s="12"/>
      <c r="AJB21" s="12"/>
      <c r="AJC21" s="12"/>
      <c r="AJD21" s="12"/>
      <c r="AJE21" s="12"/>
      <c r="AJF21" s="12"/>
      <c r="AJG21" s="12"/>
      <c r="AJH21" s="12"/>
      <c r="AJI21" s="12"/>
      <c r="AJJ21" s="12"/>
      <c r="AJK21" s="12"/>
      <c r="AJL21" s="12"/>
      <c r="AJM21" s="12"/>
      <c r="AJN21" s="12"/>
      <c r="AJO21" s="12"/>
      <c r="AJP21" s="12"/>
      <c r="AJQ21" s="12"/>
      <c r="AJR21" s="12"/>
      <c r="AJS21" s="12"/>
      <c r="AJT21" s="12"/>
      <c r="AJU21" s="12"/>
      <c r="AJV21" s="12"/>
      <c r="AJW21" s="12"/>
      <c r="AJX21" s="12"/>
      <c r="AJY21" s="12"/>
      <c r="AJZ21" s="12"/>
      <c r="AKA21" s="12"/>
      <c r="AKB21" s="12"/>
      <c r="AKC21" s="12"/>
      <c r="AKD21" s="12"/>
      <c r="AKE21" s="12"/>
      <c r="AKF21" s="12"/>
      <c r="AKG21" s="12"/>
      <c r="AKH21" s="12"/>
      <c r="AKI21" s="12"/>
      <c r="AKJ21" s="12"/>
      <c r="AKK21" s="12"/>
      <c r="AKL21" s="12"/>
      <c r="AKM21" s="12"/>
      <c r="AKN21" s="12"/>
      <c r="AKO21" s="12"/>
      <c r="AKP21" s="12"/>
      <c r="AKQ21" s="12"/>
      <c r="AKR21" s="12"/>
      <c r="AKS21" s="12"/>
      <c r="AKT21" s="12"/>
      <c r="AKU21" s="12"/>
      <c r="AKV21" s="12"/>
      <c r="AKW21" s="12"/>
      <c r="AKX21" s="12"/>
      <c r="AKY21" s="12"/>
      <c r="AKZ21" s="12"/>
      <c r="ALA21" s="12"/>
      <c r="ALB21" s="12"/>
      <c r="ALC21" s="12"/>
      <c r="ALD21" s="12"/>
      <c r="ALE21" s="12"/>
      <c r="ALF21" s="12"/>
      <c r="ALG21" s="12"/>
      <c r="ALH21" s="12"/>
      <c r="ALI21" s="12"/>
      <c r="ALJ21" s="12"/>
      <c r="ALK21" s="12"/>
      <c r="ALL21" s="12"/>
      <c r="ALM21" s="12"/>
      <c r="ALN21" s="12"/>
      <c r="ALO21" s="12"/>
      <c r="ALP21" s="12"/>
      <c r="ALQ21" s="12"/>
      <c r="ALR21" s="12"/>
      <c r="ALS21" s="12"/>
      <c r="ALT21" s="12"/>
      <c r="ALU21" s="12"/>
      <c r="ALV21" s="12"/>
      <c r="ALW21" s="12"/>
      <c r="ALX21" s="12"/>
      <c r="ALY21" s="12"/>
      <c r="ALZ21" s="12"/>
      <c r="AMA21" s="12"/>
      <c r="AMB21" s="12"/>
    </row>
    <row r="22" spans="1:1024" ht="20.100000000000001" customHeight="1" x14ac:dyDescent="0.2"/>
    <row r="23" spans="1:1024" ht="20.100000000000001" customHeight="1" x14ac:dyDescent="0.2"/>
  </sheetData>
  <mergeCells count="6">
    <mergeCell ref="B18:F18"/>
    <mergeCell ref="B2:F2"/>
    <mergeCell ref="B3:F3"/>
    <mergeCell ref="B9:F9"/>
    <mergeCell ref="B10:F10"/>
    <mergeCell ref="B16:F16"/>
  </mergeCells>
  <pageMargins left="0.30905511811023623" right="0.26456692913385832" top="0.72952755905511824" bottom="1.1814960629921261" header="0.33543307086614177" footer="0.78740157480314954"/>
  <pageSetup paperSize="0" fitToWidth="0" fitToHeight="0" pageOrder="overThenDown" orientation="portrait" horizontalDpi="0" verticalDpi="0" copies="0"/>
  <headerFooter alignWithMargins="0">
    <oddHeader>&amp;C&amp;A</oddHeader>
    <oddFooter>&amp;COldal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3"/>
  <sheetViews>
    <sheetView workbookViewId="0">
      <selection sqref="A1:H1"/>
    </sheetView>
  </sheetViews>
  <sheetFormatPr defaultRowHeight="19.899999999999999" customHeight="1" x14ac:dyDescent="0.2"/>
  <cols>
    <col min="1" max="1" width="13.5" style="3" customWidth="1"/>
    <col min="2" max="8" width="10.875" style="3" customWidth="1"/>
    <col min="9" max="255" width="8.5" style="3" customWidth="1"/>
    <col min="256" max="1024" width="10.75" style="3" customWidth="1"/>
  </cols>
  <sheetData>
    <row r="1" spans="1:9" ht="20.100000000000001" customHeight="1" x14ac:dyDescent="0.2">
      <c r="A1" s="167" t="s">
        <v>34</v>
      </c>
      <c r="B1" s="167"/>
      <c r="C1" s="167"/>
      <c r="D1" s="167"/>
      <c r="E1" s="167"/>
      <c r="F1" s="167"/>
      <c r="G1" s="167"/>
      <c r="H1" s="167"/>
      <c r="I1" s="40"/>
    </row>
    <row r="2" spans="1:9" ht="20.100000000000001" customHeight="1" x14ac:dyDescent="0.2">
      <c r="A2" s="168" t="s">
        <v>35</v>
      </c>
      <c r="B2" s="166" t="s">
        <v>36</v>
      </c>
      <c r="C2" s="166"/>
      <c r="D2" s="166"/>
      <c r="E2" s="166"/>
      <c r="F2" s="166"/>
      <c r="G2" s="166"/>
      <c r="H2" s="166"/>
    </row>
    <row r="3" spans="1:9" ht="20.100000000000001" customHeight="1" x14ac:dyDescent="0.2">
      <c r="A3" s="168"/>
      <c r="B3" s="41" t="s">
        <v>37</v>
      </c>
      <c r="C3" s="41" t="s">
        <v>38</v>
      </c>
      <c r="D3" s="41" t="s">
        <v>39</v>
      </c>
      <c r="E3" s="41" t="s">
        <v>40</v>
      </c>
      <c r="F3" s="41" t="s">
        <v>41</v>
      </c>
      <c r="G3" s="41" t="s">
        <v>42</v>
      </c>
      <c r="H3" s="42" t="s">
        <v>43</v>
      </c>
    </row>
    <row r="4" spans="1:9" ht="20.100000000000001" customHeight="1" x14ac:dyDescent="0.2">
      <c r="A4" s="43">
        <v>1</v>
      </c>
      <c r="B4" s="44">
        <v>0.6</v>
      </c>
      <c r="C4" s="44">
        <v>0.5</v>
      </c>
      <c r="D4" s="44">
        <v>0.4</v>
      </c>
      <c r="E4" s="44">
        <v>0.35</v>
      </c>
      <c r="F4" s="44">
        <v>0.32</v>
      </c>
      <c r="G4" s="44">
        <v>0.3</v>
      </c>
      <c r="H4" s="45">
        <v>0.28000000000000003</v>
      </c>
    </row>
    <row r="5" spans="1:9" ht="20.100000000000001" customHeight="1" x14ac:dyDescent="0.2">
      <c r="A5" s="46">
        <v>2</v>
      </c>
      <c r="B5" s="47">
        <v>0.4</v>
      </c>
      <c r="C5" s="47">
        <v>0.3</v>
      </c>
      <c r="D5" s="47">
        <v>0.25</v>
      </c>
      <c r="E5" s="47">
        <v>0.25</v>
      </c>
      <c r="F5" s="47">
        <v>0.2</v>
      </c>
      <c r="G5" s="47">
        <v>0.18</v>
      </c>
      <c r="H5" s="48">
        <v>0.16</v>
      </c>
    </row>
    <row r="6" spans="1:9" ht="20.100000000000001" customHeight="1" x14ac:dyDescent="0.2">
      <c r="A6" s="49">
        <v>3</v>
      </c>
      <c r="B6" s="50"/>
      <c r="C6" s="50">
        <v>0.2</v>
      </c>
      <c r="D6" s="50">
        <v>0.2</v>
      </c>
      <c r="E6" s="50">
        <v>0.2</v>
      </c>
      <c r="F6" s="50">
        <v>0.12</v>
      </c>
      <c r="G6" s="50">
        <v>0.1</v>
      </c>
      <c r="H6" s="51">
        <v>0.1</v>
      </c>
    </row>
    <row r="7" spans="1:9" ht="20.100000000000001" customHeight="1" x14ac:dyDescent="0.2">
      <c r="A7" s="46">
        <v>4</v>
      </c>
      <c r="B7" s="47"/>
      <c r="C7" s="47"/>
      <c r="D7" s="47">
        <v>0.15</v>
      </c>
      <c r="E7" s="47">
        <v>0.1</v>
      </c>
      <c r="F7" s="47">
        <v>0.1</v>
      </c>
      <c r="G7" s="47">
        <v>0.1</v>
      </c>
      <c r="H7" s="48">
        <v>0.1</v>
      </c>
    </row>
    <row r="8" spans="1:9" ht="20.100000000000001" customHeight="1" x14ac:dyDescent="0.2">
      <c r="A8" s="49">
        <v>5</v>
      </c>
      <c r="B8" s="50"/>
      <c r="C8" s="50"/>
      <c r="D8" s="50"/>
      <c r="E8" s="50">
        <v>0.05</v>
      </c>
      <c r="F8" s="50">
        <v>0.08</v>
      </c>
      <c r="G8" s="50">
        <v>0.08</v>
      </c>
      <c r="H8" s="51">
        <v>0.08</v>
      </c>
    </row>
    <row r="9" spans="1:9" ht="20.100000000000001" customHeight="1" x14ac:dyDescent="0.2">
      <c r="A9" s="46">
        <v>6</v>
      </c>
      <c r="B9" s="47"/>
      <c r="C9" s="47"/>
      <c r="D9" s="47"/>
      <c r="E9" s="47">
        <v>0.05</v>
      </c>
      <c r="F9" s="47">
        <v>7.0000000000000007E-2</v>
      </c>
      <c r="G9" s="47">
        <v>7.0000000000000007E-2</v>
      </c>
      <c r="H9" s="48">
        <v>7.0000000000000007E-2</v>
      </c>
    </row>
    <row r="10" spans="1:9" ht="20.100000000000001" customHeight="1" x14ac:dyDescent="0.2">
      <c r="A10" s="49">
        <v>7</v>
      </c>
      <c r="B10" s="50"/>
      <c r="C10" s="50"/>
      <c r="D10" s="50"/>
      <c r="E10" s="50"/>
      <c r="F10" s="50">
        <v>0.06</v>
      </c>
      <c r="G10" s="50">
        <v>0.06</v>
      </c>
      <c r="H10" s="51">
        <v>0.06</v>
      </c>
    </row>
    <row r="11" spans="1:9" ht="20.100000000000001" customHeight="1" x14ac:dyDescent="0.2">
      <c r="A11" s="46">
        <v>8</v>
      </c>
      <c r="B11" s="47"/>
      <c r="C11" s="47"/>
      <c r="D11" s="47"/>
      <c r="E11" s="47"/>
      <c r="F11" s="47">
        <v>0.05</v>
      </c>
      <c r="G11" s="47">
        <v>0.06</v>
      </c>
      <c r="H11" s="48">
        <v>0.06</v>
      </c>
    </row>
    <row r="12" spans="1:9" ht="20.100000000000001" customHeight="1" x14ac:dyDescent="0.2">
      <c r="A12" s="49">
        <v>9</v>
      </c>
      <c r="B12" s="50"/>
      <c r="C12" s="50"/>
      <c r="D12" s="50"/>
      <c r="E12" s="50"/>
      <c r="F12" s="50"/>
      <c r="G12" s="50">
        <v>0.05</v>
      </c>
      <c r="H12" s="51">
        <v>0.05</v>
      </c>
    </row>
    <row r="13" spans="1:9" ht="20.100000000000001" customHeight="1" x14ac:dyDescent="0.2">
      <c r="A13" s="52">
        <v>10</v>
      </c>
      <c r="B13" s="53"/>
      <c r="C13" s="53"/>
      <c r="D13" s="53"/>
      <c r="E13" s="53"/>
      <c r="F13" s="53"/>
      <c r="G13" s="53"/>
      <c r="H13" s="54">
        <v>0.04</v>
      </c>
    </row>
    <row r="14" spans="1:9" ht="15" customHeight="1" x14ac:dyDescent="0.2">
      <c r="A14" s="55" t="s">
        <v>44</v>
      </c>
      <c r="B14" s="56">
        <f>SUM(B4:B11)</f>
        <v>1</v>
      </c>
      <c r="C14" s="56">
        <f>SUM(C4:C11)</f>
        <v>1</v>
      </c>
      <c r="D14" s="56">
        <f>SUM(D4:D11)</f>
        <v>1</v>
      </c>
      <c r="E14" s="56">
        <f>SUM(E4:E11)</f>
        <v>1</v>
      </c>
      <c r="F14" s="56">
        <f>SUM(F4:F11)</f>
        <v>1</v>
      </c>
      <c r="G14" s="56">
        <f>SUM(G4:G12)</f>
        <v>1</v>
      </c>
      <c r="H14" s="56">
        <f>SUM(H4:H13)</f>
        <v>1.0000000000000002</v>
      </c>
    </row>
    <row r="15" spans="1:9" ht="15" customHeight="1" x14ac:dyDescent="0.2">
      <c r="A15" s="55"/>
      <c r="B15" s="56"/>
      <c r="C15" s="56"/>
      <c r="D15" s="56"/>
      <c r="E15" s="56"/>
    </row>
    <row r="16" spans="1:9" ht="15" customHeight="1" x14ac:dyDescent="0.2"/>
    <row r="17" spans="1:1023" ht="15" customHeight="1" x14ac:dyDescent="0.2">
      <c r="A17" s="169" t="s">
        <v>45</v>
      </c>
      <c r="B17" s="169"/>
      <c r="C17" s="169"/>
      <c r="D17" s="169"/>
      <c r="E17" s="169"/>
      <c r="F17" s="169"/>
      <c r="G17" s="169"/>
      <c r="H17" s="169"/>
    </row>
    <row r="18" spans="1:1023" ht="20.100000000000001" customHeight="1" x14ac:dyDescent="0.3">
      <c r="A18" s="170" t="s">
        <v>46</v>
      </c>
      <c r="B18" s="170"/>
      <c r="C18" s="170"/>
      <c r="D18" s="170"/>
      <c r="E18" s="170"/>
      <c r="F18" s="170"/>
      <c r="G18" s="170"/>
      <c r="H18" s="170"/>
    </row>
    <row r="19" spans="1:1023" ht="15" customHeight="1" x14ac:dyDescent="0.2">
      <c r="A19" s="171" t="s">
        <v>47</v>
      </c>
      <c r="B19" s="57"/>
      <c r="C19" s="172" t="s">
        <v>48</v>
      </c>
      <c r="D19" s="57"/>
      <c r="E19" s="57"/>
      <c r="F19" s="173"/>
      <c r="G19" s="173"/>
      <c r="H19" s="173"/>
    </row>
    <row r="20" spans="1:1023" ht="20.100000000000001" customHeight="1" x14ac:dyDescent="0.2">
      <c r="A20" s="171"/>
      <c r="B20" s="58">
        <v>40</v>
      </c>
      <c r="C20" s="172"/>
      <c r="D20" s="59">
        <v>67000</v>
      </c>
      <c r="E20" s="60"/>
      <c r="F20" s="173"/>
      <c r="G20" s="173"/>
      <c r="H20" s="173"/>
    </row>
    <row r="21" spans="1:1023" ht="20.100000000000001" customHeight="1" x14ac:dyDescent="0.2">
      <c r="A21" s="61"/>
      <c r="B21" s="62"/>
      <c r="C21" s="62"/>
      <c r="D21" s="63"/>
      <c r="E21" s="63"/>
      <c r="F21" s="173"/>
      <c r="G21" s="173"/>
      <c r="H21" s="173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  <c r="IW21" s="11"/>
      <c r="IX21" s="11"/>
      <c r="IY21" s="11"/>
      <c r="IZ21" s="11"/>
      <c r="JA21" s="11"/>
      <c r="JB21" s="11"/>
      <c r="JC21" s="11"/>
      <c r="JD21" s="11"/>
      <c r="JE21" s="11"/>
      <c r="JF21" s="11"/>
      <c r="JG21" s="11"/>
      <c r="JH21" s="11"/>
      <c r="JI21" s="11"/>
      <c r="JJ21" s="11"/>
      <c r="JK21" s="11"/>
      <c r="JL21" s="11"/>
      <c r="JM21" s="11"/>
      <c r="JN21" s="11"/>
      <c r="JO21" s="11"/>
      <c r="JP21" s="11"/>
      <c r="JQ21" s="11"/>
      <c r="JR21" s="11"/>
      <c r="JS21" s="11"/>
      <c r="JT21" s="11"/>
      <c r="JU21" s="11"/>
      <c r="JV21" s="11"/>
      <c r="JW21" s="11"/>
      <c r="JX21" s="11"/>
      <c r="JY21" s="11"/>
      <c r="JZ21" s="11"/>
      <c r="KA21" s="11"/>
      <c r="KB21" s="11"/>
      <c r="KC21" s="11"/>
      <c r="KD21" s="11"/>
      <c r="KE21" s="11"/>
      <c r="KF21" s="11"/>
      <c r="KG21" s="11"/>
      <c r="KH21" s="11"/>
      <c r="KI21" s="11"/>
      <c r="KJ21" s="11"/>
      <c r="KK21" s="11"/>
      <c r="KL21" s="11"/>
      <c r="KM21" s="11"/>
      <c r="KN21" s="11"/>
      <c r="KO21" s="11"/>
      <c r="KP21" s="11"/>
      <c r="KQ21" s="11"/>
      <c r="KR21" s="11"/>
      <c r="KS21" s="11"/>
      <c r="KT21" s="11"/>
      <c r="KU21" s="11"/>
      <c r="KV21" s="11"/>
      <c r="KW21" s="11"/>
      <c r="KX21" s="11"/>
      <c r="KY21" s="11"/>
      <c r="KZ21" s="11"/>
      <c r="LA21" s="11"/>
      <c r="LB21" s="11"/>
      <c r="LC21" s="11"/>
      <c r="LD21" s="11"/>
      <c r="LE21" s="11"/>
      <c r="LF21" s="11"/>
      <c r="LG21" s="11"/>
      <c r="LH21" s="11"/>
      <c r="LI21" s="11"/>
      <c r="LJ21" s="11"/>
      <c r="LK21" s="11"/>
      <c r="LL21" s="11"/>
      <c r="LM21" s="11"/>
      <c r="LN21" s="11"/>
      <c r="LO21" s="11"/>
      <c r="LP21" s="11"/>
      <c r="LQ21" s="11"/>
      <c r="LR21" s="11"/>
      <c r="LS21" s="11"/>
      <c r="LT21" s="11"/>
      <c r="LU21" s="11"/>
      <c r="LV21" s="11"/>
      <c r="LW21" s="11"/>
      <c r="LX21" s="11"/>
      <c r="LY21" s="11"/>
      <c r="LZ21" s="11"/>
      <c r="MA21" s="11"/>
      <c r="MB21" s="11"/>
      <c r="MC21" s="11"/>
      <c r="MD21" s="11"/>
      <c r="ME21" s="11"/>
      <c r="MF21" s="11"/>
      <c r="MG21" s="11"/>
      <c r="MH21" s="11"/>
      <c r="MI21" s="11"/>
      <c r="MJ21" s="11"/>
      <c r="MK21" s="11"/>
      <c r="ML21" s="11"/>
      <c r="MM21" s="11"/>
      <c r="MN21" s="11"/>
      <c r="MO21" s="11"/>
      <c r="MP21" s="11"/>
      <c r="MQ21" s="11"/>
      <c r="MR21" s="11"/>
      <c r="MS21" s="11"/>
      <c r="MT21" s="11"/>
      <c r="MU21" s="11"/>
      <c r="MV21" s="11"/>
      <c r="MW21" s="11"/>
      <c r="MX21" s="11"/>
      <c r="MY21" s="11"/>
      <c r="MZ21" s="11"/>
      <c r="NA21" s="11"/>
      <c r="NB21" s="11"/>
      <c r="NC21" s="11"/>
      <c r="ND21" s="11"/>
      <c r="NE21" s="11"/>
      <c r="NF21" s="11"/>
      <c r="NG21" s="11"/>
      <c r="NH21" s="11"/>
      <c r="NI21" s="11"/>
      <c r="NJ21" s="11"/>
      <c r="NK21" s="11"/>
      <c r="NL21" s="11"/>
      <c r="NM21" s="11"/>
      <c r="NN21" s="11"/>
      <c r="NO21" s="11"/>
      <c r="NP21" s="11"/>
      <c r="NQ21" s="11"/>
      <c r="NR21" s="11"/>
      <c r="NS21" s="11"/>
      <c r="NT21" s="11"/>
      <c r="NU21" s="11"/>
      <c r="NV21" s="11"/>
      <c r="NW21" s="11"/>
      <c r="NX21" s="11"/>
      <c r="NY21" s="11"/>
      <c r="NZ21" s="11"/>
      <c r="OA21" s="11"/>
      <c r="OB21" s="11"/>
      <c r="OC21" s="11"/>
      <c r="OD21" s="11"/>
      <c r="OE21" s="11"/>
      <c r="OF21" s="11"/>
      <c r="OG21" s="11"/>
      <c r="OH21" s="11"/>
      <c r="OI21" s="11"/>
      <c r="OJ21" s="11"/>
      <c r="OK21" s="11"/>
      <c r="OL21" s="11"/>
      <c r="OM21" s="11"/>
      <c r="ON21" s="11"/>
      <c r="OO21" s="11"/>
      <c r="OP21" s="11"/>
      <c r="OQ21" s="11"/>
      <c r="OR21" s="11"/>
      <c r="OS21" s="11"/>
      <c r="OT21" s="11"/>
      <c r="OU21" s="11"/>
      <c r="OV21" s="11"/>
      <c r="OW21" s="11"/>
      <c r="OX21" s="11"/>
      <c r="OY21" s="11"/>
      <c r="OZ21" s="11"/>
      <c r="PA21" s="11"/>
      <c r="PB21" s="11"/>
      <c r="PC21" s="11"/>
      <c r="PD21" s="11"/>
      <c r="PE21" s="11"/>
      <c r="PF21" s="11"/>
      <c r="PG21" s="11"/>
      <c r="PH21" s="11"/>
      <c r="PI21" s="11"/>
      <c r="PJ21" s="11"/>
      <c r="PK21" s="11"/>
      <c r="PL21" s="11"/>
      <c r="PM21" s="11"/>
      <c r="PN21" s="11"/>
      <c r="PO21" s="11"/>
      <c r="PP21" s="11"/>
      <c r="PQ21" s="11"/>
      <c r="PR21" s="11"/>
      <c r="PS21" s="11"/>
      <c r="PT21" s="11"/>
      <c r="PU21" s="11"/>
      <c r="PV21" s="11"/>
      <c r="PW21" s="11"/>
      <c r="PX21" s="11"/>
      <c r="PY21" s="11"/>
      <c r="PZ21" s="11"/>
      <c r="QA21" s="11"/>
      <c r="QB21" s="11"/>
      <c r="QC21" s="11"/>
      <c r="QD21" s="11"/>
      <c r="QE21" s="11"/>
      <c r="QF21" s="11"/>
      <c r="QG21" s="11"/>
      <c r="QH21" s="11"/>
      <c r="QI21" s="11"/>
      <c r="QJ21" s="11"/>
      <c r="QK21" s="11"/>
      <c r="QL21" s="11"/>
      <c r="QM21" s="11"/>
      <c r="QN21" s="11"/>
      <c r="QO21" s="11"/>
      <c r="QP21" s="11"/>
      <c r="QQ21" s="11"/>
      <c r="QR21" s="11"/>
      <c r="QS21" s="11"/>
      <c r="QT21" s="11"/>
      <c r="QU21" s="11"/>
      <c r="QV21" s="11"/>
      <c r="QW21" s="11"/>
      <c r="QX21" s="11"/>
      <c r="QY21" s="11"/>
      <c r="QZ21" s="11"/>
      <c r="RA21" s="11"/>
      <c r="RB21" s="11"/>
      <c r="RC21" s="11"/>
      <c r="RD21" s="11"/>
      <c r="RE21" s="11"/>
      <c r="RF21" s="11"/>
      <c r="RG21" s="11"/>
      <c r="RH21" s="11"/>
      <c r="RI21" s="11"/>
      <c r="RJ21" s="11"/>
      <c r="RK21" s="11"/>
      <c r="RL21" s="11"/>
      <c r="RM21" s="11"/>
      <c r="RN21" s="11"/>
      <c r="RO21" s="11"/>
      <c r="RP21" s="11"/>
      <c r="RQ21" s="11"/>
      <c r="RR21" s="11"/>
      <c r="RS21" s="11"/>
      <c r="RT21" s="11"/>
      <c r="RU21" s="11"/>
      <c r="RV21" s="11"/>
      <c r="RW21" s="11"/>
      <c r="RX21" s="11"/>
      <c r="RY21" s="11"/>
      <c r="RZ21" s="11"/>
      <c r="SA21" s="11"/>
      <c r="SB21" s="11"/>
      <c r="SC21" s="11"/>
      <c r="SD21" s="11"/>
      <c r="SE21" s="11"/>
      <c r="SF21" s="11"/>
      <c r="SG21" s="11"/>
      <c r="SH21" s="11"/>
      <c r="SI21" s="11"/>
      <c r="SJ21" s="11"/>
      <c r="SK21" s="11"/>
      <c r="SL21" s="11"/>
      <c r="SM21" s="11"/>
      <c r="SN21" s="11"/>
      <c r="SO21" s="11"/>
      <c r="SP21" s="11"/>
      <c r="SQ21" s="11"/>
      <c r="SR21" s="11"/>
      <c r="SS21" s="11"/>
      <c r="ST21" s="11"/>
      <c r="SU21" s="11"/>
      <c r="SV21" s="11"/>
      <c r="SW21" s="11"/>
      <c r="SX21" s="11"/>
      <c r="SY21" s="11"/>
      <c r="SZ21" s="11"/>
      <c r="TA21" s="11"/>
      <c r="TB21" s="11"/>
      <c r="TC21" s="11"/>
      <c r="TD21" s="11"/>
      <c r="TE21" s="11"/>
      <c r="TF21" s="11"/>
      <c r="TG21" s="11"/>
      <c r="TH21" s="11"/>
      <c r="TI21" s="11"/>
      <c r="TJ21" s="11"/>
      <c r="TK21" s="11"/>
      <c r="TL21" s="11"/>
      <c r="TM21" s="11"/>
      <c r="TN21" s="11"/>
      <c r="TO21" s="11"/>
      <c r="TP21" s="11"/>
      <c r="TQ21" s="11"/>
      <c r="TR21" s="11"/>
      <c r="TS21" s="11"/>
      <c r="TT21" s="11"/>
      <c r="TU21" s="11"/>
      <c r="TV21" s="11"/>
      <c r="TW21" s="11"/>
      <c r="TX21" s="11"/>
      <c r="TY21" s="11"/>
      <c r="TZ21" s="11"/>
      <c r="UA21" s="11"/>
      <c r="UB21" s="11"/>
      <c r="UC21" s="11"/>
      <c r="UD21" s="11"/>
      <c r="UE21" s="11"/>
      <c r="UF21" s="11"/>
      <c r="UG21" s="11"/>
      <c r="UH21" s="11"/>
      <c r="UI21" s="11"/>
      <c r="UJ21" s="11"/>
      <c r="UK21" s="11"/>
      <c r="UL21" s="11"/>
      <c r="UM21" s="11"/>
      <c r="UN21" s="11"/>
      <c r="UO21" s="11"/>
      <c r="UP21" s="11"/>
      <c r="UQ21" s="11"/>
      <c r="UR21" s="11"/>
      <c r="US21" s="11"/>
      <c r="UT21" s="11"/>
      <c r="UU21" s="11"/>
      <c r="UV21" s="11"/>
      <c r="UW21" s="11"/>
      <c r="UX21" s="11"/>
      <c r="UY21" s="11"/>
      <c r="UZ21" s="11"/>
      <c r="VA21" s="11"/>
      <c r="VB21" s="11"/>
      <c r="VC21" s="11"/>
      <c r="VD21" s="11"/>
      <c r="VE21" s="11"/>
      <c r="VF21" s="11"/>
      <c r="VG21" s="11"/>
      <c r="VH21" s="11"/>
      <c r="VI21" s="11"/>
      <c r="VJ21" s="11"/>
      <c r="VK21" s="11"/>
      <c r="VL21" s="11"/>
      <c r="VM21" s="11"/>
      <c r="VN21" s="11"/>
      <c r="VO21" s="11"/>
      <c r="VP21" s="11"/>
      <c r="VQ21" s="11"/>
      <c r="VR21" s="11"/>
      <c r="VS21" s="11"/>
      <c r="VT21" s="11"/>
      <c r="VU21" s="11"/>
      <c r="VV21" s="11"/>
      <c r="VW21" s="11"/>
      <c r="VX21" s="11"/>
      <c r="VY21" s="11"/>
      <c r="VZ21" s="11"/>
      <c r="WA21" s="11"/>
      <c r="WB21" s="11"/>
      <c r="WC21" s="11"/>
      <c r="WD21" s="11"/>
      <c r="WE21" s="11"/>
      <c r="WF21" s="11"/>
      <c r="WG21" s="11"/>
      <c r="WH21" s="11"/>
      <c r="WI21" s="11"/>
      <c r="WJ21" s="11"/>
      <c r="WK21" s="11"/>
      <c r="WL21" s="11"/>
      <c r="WM21" s="11"/>
      <c r="WN21" s="11"/>
      <c r="WO21" s="11"/>
      <c r="WP21" s="11"/>
      <c r="WQ21" s="11"/>
      <c r="WR21" s="11"/>
      <c r="WS21" s="11"/>
      <c r="WT21" s="11"/>
      <c r="WU21" s="11"/>
      <c r="WV21" s="11"/>
      <c r="WW21" s="11"/>
      <c r="WX21" s="11"/>
      <c r="WY21" s="11"/>
      <c r="WZ21" s="11"/>
      <c r="XA21" s="11"/>
      <c r="XB21" s="11"/>
      <c r="XC21" s="11"/>
      <c r="XD21" s="11"/>
      <c r="XE21" s="11"/>
      <c r="XF21" s="11"/>
      <c r="XG21" s="11"/>
      <c r="XH21" s="11"/>
      <c r="XI21" s="11"/>
      <c r="XJ21" s="11"/>
      <c r="XK21" s="11"/>
      <c r="XL21" s="11"/>
      <c r="XM21" s="11"/>
      <c r="XN21" s="11"/>
      <c r="XO21" s="11"/>
      <c r="XP21" s="11"/>
      <c r="XQ21" s="11"/>
      <c r="XR21" s="11"/>
      <c r="XS21" s="11"/>
      <c r="XT21" s="11"/>
      <c r="XU21" s="11"/>
      <c r="XV21" s="11"/>
      <c r="XW21" s="11"/>
      <c r="XX21" s="11"/>
      <c r="XY21" s="11"/>
      <c r="XZ21" s="11"/>
      <c r="YA21" s="11"/>
      <c r="YB21" s="11"/>
      <c r="YC21" s="11"/>
      <c r="YD21" s="11"/>
      <c r="YE21" s="11"/>
      <c r="YF21" s="11"/>
      <c r="YG21" s="11"/>
      <c r="YH21" s="11"/>
      <c r="YI21" s="11"/>
      <c r="YJ21" s="11"/>
      <c r="YK21" s="11"/>
      <c r="YL21" s="11"/>
      <c r="YM21" s="11"/>
      <c r="YN21" s="11"/>
      <c r="YO21" s="11"/>
      <c r="YP21" s="11"/>
      <c r="YQ21" s="11"/>
      <c r="YR21" s="11"/>
      <c r="YS21" s="11"/>
      <c r="YT21" s="11"/>
      <c r="YU21" s="11"/>
      <c r="YV21" s="11"/>
      <c r="YW21" s="11"/>
      <c r="YX21" s="11"/>
      <c r="YY21" s="11"/>
      <c r="YZ21" s="11"/>
      <c r="ZA21" s="11"/>
      <c r="ZB21" s="11"/>
      <c r="ZC21" s="11"/>
      <c r="ZD21" s="11"/>
      <c r="ZE21" s="11"/>
      <c r="ZF21" s="11"/>
      <c r="ZG21" s="11"/>
      <c r="ZH21" s="11"/>
      <c r="ZI21" s="11"/>
      <c r="ZJ21" s="11"/>
      <c r="ZK21" s="11"/>
      <c r="ZL21" s="11"/>
      <c r="ZM21" s="11"/>
      <c r="ZN21" s="11"/>
      <c r="ZO21" s="11"/>
      <c r="ZP21" s="11"/>
      <c r="ZQ21" s="11"/>
      <c r="ZR21" s="11"/>
      <c r="ZS21" s="11"/>
      <c r="ZT21" s="11"/>
      <c r="ZU21" s="11"/>
      <c r="ZV21" s="11"/>
      <c r="ZW21" s="11"/>
      <c r="ZX21" s="11"/>
      <c r="ZY21" s="11"/>
      <c r="ZZ21" s="11"/>
      <c r="AAA21" s="11"/>
      <c r="AAB21" s="11"/>
      <c r="AAC21" s="11"/>
      <c r="AAD21" s="11"/>
      <c r="AAE21" s="11"/>
      <c r="AAF21" s="11"/>
      <c r="AAG21" s="11"/>
      <c r="AAH21" s="11"/>
      <c r="AAI21" s="11"/>
      <c r="AAJ21" s="11"/>
      <c r="AAK21" s="11"/>
      <c r="AAL21" s="11"/>
      <c r="AAM21" s="11"/>
      <c r="AAN21" s="11"/>
      <c r="AAO21" s="11"/>
      <c r="AAP21" s="11"/>
      <c r="AAQ21" s="11"/>
      <c r="AAR21" s="11"/>
      <c r="AAS21" s="11"/>
      <c r="AAT21" s="11"/>
      <c r="AAU21" s="11"/>
      <c r="AAV21" s="11"/>
      <c r="AAW21" s="11"/>
      <c r="AAX21" s="11"/>
      <c r="AAY21" s="11"/>
      <c r="AAZ21" s="11"/>
      <c r="ABA21" s="11"/>
      <c r="ABB21" s="11"/>
      <c r="ABC21" s="11"/>
      <c r="ABD21" s="11"/>
      <c r="ABE21" s="11"/>
      <c r="ABF21" s="11"/>
      <c r="ABG21" s="11"/>
      <c r="ABH21" s="11"/>
      <c r="ABI21" s="11"/>
      <c r="ABJ21" s="11"/>
      <c r="ABK21" s="11"/>
      <c r="ABL21" s="11"/>
      <c r="ABM21" s="11"/>
      <c r="ABN21" s="11"/>
      <c r="ABO21" s="11"/>
      <c r="ABP21" s="11"/>
      <c r="ABQ21" s="11"/>
      <c r="ABR21" s="11"/>
      <c r="ABS21" s="11"/>
      <c r="ABT21" s="11"/>
      <c r="ABU21" s="11"/>
      <c r="ABV21" s="11"/>
      <c r="ABW21" s="11"/>
      <c r="ABX21" s="11"/>
      <c r="ABY21" s="11"/>
      <c r="ABZ21" s="11"/>
      <c r="ACA21" s="11"/>
      <c r="ACB21" s="11"/>
      <c r="ACC21" s="11"/>
      <c r="ACD21" s="11"/>
      <c r="ACE21" s="11"/>
      <c r="ACF21" s="11"/>
      <c r="ACG21" s="11"/>
      <c r="ACH21" s="11"/>
      <c r="ACI21" s="11"/>
      <c r="ACJ21" s="11"/>
      <c r="ACK21" s="11"/>
      <c r="ACL21" s="11"/>
      <c r="ACM21" s="11"/>
      <c r="ACN21" s="11"/>
      <c r="ACO21" s="11"/>
      <c r="ACP21" s="11"/>
      <c r="ACQ21" s="11"/>
      <c r="ACR21" s="11"/>
      <c r="ACS21" s="11"/>
      <c r="ACT21" s="11"/>
      <c r="ACU21" s="11"/>
      <c r="ACV21" s="11"/>
      <c r="ACW21" s="11"/>
      <c r="ACX21" s="11"/>
      <c r="ACY21" s="11"/>
      <c r="ACZ21" s="11"/>
      <c r="ADA21" s="11"/>
      <c r="ADB21" s="11"/>
      <c r="ADC21" s="11"/>
      <c r="ADD21" s="11"/>
      <c r="ADE21" s="11"/>
      <c r="ADF21" s="11"/>
      <c r="ADG21" s="11"/>
      <c r="ADH21" s="11"/>
      <c r="ADI21" s="11"/>
      <c r="ADJ21" s="11"/>
      <c r="ADK21" s="11"/>
      <c r="ADL21" s="11"/>
      <c r="ADM21" s="11"/>
      <c r="ADN21" s="11"/>
      <c r="ADO21" s="11"/>
      <c r="ADP21" s="11"/>
      <c r="ADQ21" s="11"/>
      <c r="ADR21" s="11"/>
      <c r="ADS21" s="11"/>
      <c r="ADT21" s="11"/>
      <c r="ADU21" s="11"/>
      <c r="ADV21" s="11"/>
      <c r="ADW21" s="11"/>
      <c r="ADX21" s="11"/>
      <c r="ADY21" s="11"/>
      <c r="ADZ21" s="11"/>
      <c r="AEA21" s="11"/>
      <c r="AEB21" s="11"/>
      <c r="AEC21" s="11"/>
      <c r="AED21" s="11"/>
      <c r="AEE21" s="11"/>
      <c r="AEF21" s="11"/>
      <c r="AEG21" s="11"/>
      <c r="AEH21" s="11"/>
      <c r="AEI21" s="11"/>
      <c r="AEJ21" s="11"/>
      <c r="AEK21" s="11"/>
      <c r="AEL21" s="11"/>
      <c r="AEM21" s="11"/>
      <c r="AEN21" s="11"/>
      <c r="AEO21" s="11"/>
      <c r="AEP21" s="11"/>
      <c r="AEQ21" s="11"/>
      <c r="AER21" s="11"/>
      <c r="AES21" s="11"/>
      <c r="AET21" s="11"/>
      <c r="AEU21" s="11"/>
      <c r="AEV21" s="11"/>
      <c r="AEW21" s="11"/>
      <c r="AEX21" s="11"/>
      <c r="AEY21" s="11"/>
      <c r="AEZ21" s="11"/>
      <c r="AFA21" s="11"/>
      <c r="AFB21" s="11"/>
      <c r="AFC21" s="11"/>
      <c r="AFD21" s="11"/>
      <c r="AFE21" s="11"/>
      <c r="AFF21" s="11"/>
      <c r="AFG21" s="11"/>
      <c r="AFH21" s="11"/>
      <c r="AFI21" s="11"/>
      <c r="AFJ21" s="11"/>
      <c r="AFK21" s="11"/>
      <c r="AFL21" s="11"/>
      <c r="AFM21" s="11"/>
      <c r="AFN21" s="11"/>
      <c r="AFO21" s="11"/>
      <c r="AFP21" s="11"/>
      <c r="AFQ21" s="11"/>
      <c r="AFR21" s="11"/>
      <c r="AFS21" s="11"/>
      <c r="AFT21" s="11"/>
      <c r="AFU21" s="11"/>
      <c r="AFV21" s="11"/>
      <c r="AFW21" s="11"/>
      <c r="AFX21" s="11"/>
      <c r="AFY21" s="11"/>
      <c r="AFZ21" s="11"/>
      <c r="AGA21" s="11"/>
      <c r="AGB21" s="11"/>
      <c r="AGC21" s="11"/>
      <c r="AGD21" s="11"/>
      <c r="AGE21" s="11"/>
      <c r="AGF21" s="11"/>
      <c r="AGG21" s="11"/>
      <c r="AGH21" s="11"/>
      <c r="AGI21" s="11"/>
      <c r="AGJ21" s="11"/>
      <c r="AGK21" s="11"/>
      <c r="AGL21" s="11"/>
      <c r="AGM21" s="11"/>
      <c r="AGN21" s="11"/>
      <c r="AGO21" s="11"/>
      <c r="AGP21" s="11"/>
      <c r="AGQ21" s="11"/>
      <c r="AGR21" s="11"/>
      <c r="AGS21" s="11"/>
      <c r="AGT21" s="11"/>
      <c r="AGU21" s="11"/>
      <c r="AGV21" s="11"/>
      <c r="AGW21" s="11"/>
      <c r="AGX21" s="11"/>
      <c r="AGY21" s="11"/>
      <c r="AGZ21" s="11"/>
      <c r="AHA21" s="11"/>
      <c r="AHB21" s="11"/>
      <c r="AHC21" s="11"/>
      <c r="AHD21" s="11"/>
      <c r="AHE21" s="11"/>
      <c r="AHF21" s="11"/>
      <c r="AHG21" s="11"/>
      <c r="AHH21" s="11"/>
      <c r="AHI21" s="11"/>
      <c r="AHJ21" s="11"/>
      <c r="AHK21" s="11"/>
      <c r="AHL21" s="11"/>
      <c r="AHM21" s="11"/>
      <c r="AHN21" s="11"/>
      <c r="AHO21" s="11"/>
      <c r="AHP21" s="11"/>
      <c r="AHQ21" s="11"/>
      <c r="AHR21" s="11"/>
      <c r="AHS21" s="11"/>
      <c r="AHT21" s="11"/>
      <c r="AHU21" s="11"/>
      <c r="AHV21" s="11"/>
      <c r="AHW21" s="11"/>
      <c r="AHX21" s="11"/>
      <c r="AHY21" s="11"/>
      <c r="AHZ21" s="11"/>
      <c r="AIA21" s="11"/>
      <c r="AIB21" s="11"/>
      <c r="AIC21" s="11"/>
      <c r="AID21" s="11"/>
      <c r="AIE21" s="11"/>
      <c r="AIF21" s="11"/>
      <c r="AIG21" s="11"/>
      <c r="AIH21" s="11"/>
      <c r="AII21" s="11"/>
      <c r="AIJ21" s="11"/>
      <c r="AIK21" s="11"/>
      <c r="AIL21" s="11"/>
      <c r="AIM21" s="11"/>
      <c r="AIN21" s="11"/>
      <c r="AIO21" s="11"/>
      <c r="AIP21" s="11"/>
      <c r="AIQ21" s="11"/>
      <c r="AIR21" s="11"/>
      <c r="AIS21" s="11"/>
      <c r="AIT21" s="11"/>
      <c r="AIU21" s="11"/>
      <c r="AIV21" s="11"/>
      <c r="AIW21" s="11"/>
      <c r="AIX21" s="11"/>
      <c r="AIY21" s="11"/>
      <c r="AIZ21" s="11"/>
      <c r="AJA21" s="11"/>
      <c r="AJB21" s="11"/>
      <c r="AJC21" s="11"/>
      <c r="AJD21" s="11"/>
      <c r="AJE21" s="11"/>
      <c r="AJF21" s="11"/>
      <c r="AJG21" s="11"/>
      <c r="AJH21" s="11"/>
      <c r="AJI21" s="11"/>
      <c r="AJJ21" s="11"/>
      <c r="AJK21" s="11"/>
      <c r="AJL21" s="11"/>
      <c r="AJM21" s="11"/>
      <c r="AJN21" s="11"/>
      <c r="AJO21" s="11"/>
      <c r="AJP21" s="11"/>
      <c r="AJQ21" s="11"/>
      <c r="AJR21" s="11"/>
      <c r="AJS21" s="11"/>
      <c r="AJT21" s="11"/>
      <c r="AJU21" s="11"/>
      <c r="AJV21" s="11"/>
      <c r="AJW21" s="11"/>
      <c r="AJX21" s="11"/>
      <c r="AJY21" s="11"/>
      <c r="AJZ21" s="11"/>
      <c r="AKA21" s="11"/>
      <c r="AKB21" s="11"/>
      <c r="AKC21" s="11"/>
      <c r="AKD21" s="11"/>
      <c r="AKE21" s="11"/>
      <c r="AKF21" s="11"/>
      <c r="AKG21" s="11"/>
      <c r="AKH21" s="11"/>
      <c r="AKI21" s="11"/>
      <c r="AKJ21" s="11"/>
      <c r="AKK21" s="11"/>
      <c r="AKL21" s="11"/>
      <c r="AKM21" s="11"/>
      <c r="AKN21" s="11"/>
      <c r="AKO21" s="11"/>
      <c r="AKP21" s="11"/>
      <c r="AKQ21" s="11"/>
      <c r="AKR21" s="11"/>
      <c r="AKS21" s="11"/>
      <c r="AKT21" s="11"/>
      <c r="AKU21" s="11"/>
      <c r="AKV21" s="11"/>
      <c r="AKW21" s="11"/>
      <c r="AKX21" s="11"/>
      <c r="AKY21" s="11"/>
      <c r="AKZ21" s="11"/>
      <c r="ALA21" s="11"/>
      <c r="ALB21" s="11"/>
      <c r="ALC21" s="11"/>
      <c r="ALD21" s="11"/>
      <c r="ALE21" s="11"/>
      <c r="ALF21" s="11"/>
      <c r="ALG21" s="11"/>
      <c r="ALH21" s="11"/>
      <c r="ALI21" s="11"/>
      <c r="ALJ21" s="11"/>
      <c r="ALK21" s="11"/>
      <c r="ALL21" s="11"/>
      <c r="ALM21" s="11"/>
      <c r="ALN21" s="11"/>
      <c r="ALO21" s="11"/>
      <c r="ALP21" s="11"/>
      <c r="ALQ21" s="11"/>
      <c r="ALR21" s="11"/>
      <c r="ALS21" s="11"/>
      <c r="ALT21" s="11"/>
      <c r="ALU21" s="11"/>
      <c r="ALV21" s="11"/>
      <c r="ALW21" s="11"/>
      <c r="ALX21" s="11"/>
      <c r="ALY21" s="11"/>
      <c r="ALZ21" s="11"/>
      <c r="AMA21" s="11"/>
      <c r="AMB21" s="11"/>
      <c r="AMC21" s="11"/>
      <c r="AMD21" s="11"/>
      <c r="AME21" s="11"/>
      <c r="AMF21" s="11"/>
      <c r="AMG21" s="11"/>
      <c r="AMH21" s="11"/>
      <c r="AMI21" s="11"/>
    </row>
    <row r="22" spans="1:1023" ht="20.100000000000001" customHeight="1" x14ac:dyDescent="0.2">
      <c r="A22" s="165" t="s">
        <v>35</v>
      </c>
      <c r="B22" s="166" t="s">
        <v>36</v>
      </c>
      <c r="C22" s="166"/>
      <c r="D22" s="166"/>
      <c r="E22" s="166"/>
      <c r="F22" s="166"/>
      <c r="G22" s="166"/>
      <c r="H22" s="166"/>
    </row>
    <row r="23" spans="1:1023" ht="20.100000000000001" customHeight="1" x14ac:dyDescent="0.2">
      <c r="A23" s="165"/>
      <c r="B23" s="64" t="s">
        <v>37</v>
      </c>
      <c r="C23" s="64" t="s">
        <v>38</v>
      </c>
      <c r="D23" s="64" t="s">
        <v>39</v>
      </c>
      <c r="E23" s="64" t="s">
        <v>40</v>
      </c>
      <c r="F23" s="64" t="s">
        <v>41</v>
      </c>
      <c r="G23" s="64" t="s">
        <v>42</v>
      </c>
      <c r="H23" s="65" t="s">
        <v>43</v>
      </c>
    </row>
    <row r="24" spans="1:1023" ht="19.899999999999999" customHeight="1" x14ac:dyDescent="0.2">
      <c r="A24" s="66">
        <v>1</v>
      </c>
      <c r="B24" s="67" t="str">
        <f>IF(AND($B$20&gt;1,$B$20&lt;5),ROUND($D$20*B4,-3)," ")</f>
        <v xml:space="preserve"> </v>
      </c>
      <c r="C24" s="67" t="str">
        <f>IF(AND($B$20&gt;4,$B$20&lt;9),ROUND($D$20*C4,-3)," ")</f>
        <v xml:space="preserve"> </v>
      </c>
      <c r="D24" s="67" t="str">
        <f>IF(AND($B$20&gt;8,$B$20&lt;17),ROUND($D$20*D4,-3)," ")</f>
        <v xml:space="preserve"> </v>
      </c>
      <c r="E24" s="67" t="str">
        <f t="shared" ref="E24:E29" si="0">IF(AND($B$20&gt;16,$B$20&lt;26),ROUND($D$20*E4,-3)," ")</f>
        <v xml:space="preserve"> </v>
      </c>
      <c r="F24" s="67" t="str">
        <f t="shared" ref="F24:F31" si="1">IF(AND($B$20&gt;26,$B$20&lt;36),ROUND($D$20*F4,-3)," ")</f>
        <v xml:space="preserve"> </v>
      </c>
      <c r="G24" s="67">
        <f t="shared" ref="G24:G32" si="2">IF(AND($B$20&gt;36,$B$20&lt;46),ROUND($D$20*G4,-3)," ")</f>
        <v>20000</v>
      </c>
      <c r="H24" s="67" t="str">
        <f t="shared" ref="H24:H33" si="3">IF(AND($B$20&gt;45,$B$20&lt;100),ROUND($D$20*H4,-3)," ")</f>
        <v xml:space="preserve"> </v>
      </c>
    </row>
    <row r="25" spans="1:1023" ht="19.899999999999999" customHeight="1" x14ac:dyDescent="0.2">
      <c r="A25" s="68">
        <v>2</v>
      </c>
      <c r="B25" s="69" t="str">
        <f>IF(AND($B$20&gt;1,$B$20&lt;5),ROUND($D$20*B5,-3)," ")</f>
        <v xml:space="preserve"> </v>
      </c>
      <c r="C25" s="69" t="str">
        <f>IF(AND($B$20&gt;4,$B$20&lt;9),ROUND($D$20*C5,-3)," ")</f>
        <v xml:space="preserve"> </v>
      </c>
      <c r="D25" s="69" t="str">
        <f>IF(AND($B$20&gt;8,$B$20&lt;17),ROUND($D$20*D5,-3)," ")</f>
        <v xml:space="preserve"> </v>
      </c>
      <c r="E25" s="69" t="str">
        <f t="shared" si="0"/>
        <v xml:space="preserve"> </v>
      </c>
      <c r="F25" s="69" t="str">
        <f t="shared" si="1"/>
        <v xml:space="preserve"> </v>
      </c>
      <c r="G25" s="69">
        <f t="shared" si="2"/>
        <v>12000</v>
      </c>
      <c r="H25" s="69" t="str">
        <f t="shared" si="3"/>
        <v xml:space="preserve"> </v>
      </c>
    </row>
    <row r="26" spans="1:1023" ht="19.899999999999999" customHeight="1" x14ac:dyDescent="0.2">
      <c r="A26" s="66">
        <v>3</v>
      </c>
      <c r="B26" s="67"/>
      <c r="C26" s="67" t="str">
        <f>IF(AND($B$20&gt;4,$B$20&lt;9),ROUND($D$20*C6,-3)," ")</f>
        <v xml:space="preserve"> </v>
      </c>
      <c r="D26" s="67" t="str">
        <f>IF(AND($B$20&gt;8,$B$20&lt;17),ROUND($D$20*D6,-3)," ")</f>
        <v xml:space="preserve"> </v>
      </c>
      <c r="E26" s="67" t="str">
        <f t="shared" si="0"/>
        <v xml:space="preserve"> </v>
      </c>
      <c r="F26" s="67" t="str">
        <f t="shared" si="1"/>
        <v xml:space="preserve"> </v>
      </c>
      <c r="G26" s="67">
        <f t="shared" si="2"/>
        <v>7000</v>
      </c>
      <c r="H26" s="67" t="str">
        <f t="shared" si="3"/>
        <v xml:space="preserve"> </v>
      </c>
    </row>
    <row r="27" spans="1:1023" ht="19.899999999999999" customHeight="1" x14ac:dyDescent="0.2">
      <c r="A27" s="68">
        <v>4</v>
      </c>
      <c r="B27" s="69"/>
      <c r="C27" s="69"/>
      <c r="D27" s="69" t="str">
        <f>IF(AND($B$20&gt;8,$B$20&lt;17),ROUND($D$20*D7,-3)," ")</f>
        <v xml:space="preserve"> </v>
      </c>
      <c r="E27" s="69" t="str">
        <f t="shared" si="0"/>
        <v xml:space="preserve"> </v>
      </c>
      <c r="F27" s="69" t="str">
        <f t="shared" si="1"/>
        <v xml:space="preserve"> </v>
      </c>
      <c r="G27" s="69">
        <f t="shared" si="2"/>
        <v>7000</v>
      </c>
      <c r="H27" s="69" t="str">
        <f t="shared" si="3"/>
        <v xml:space="preserve"> </v>
      </c>
    </row>
    <row r="28" spans="1:1023" ht="19.899999999999999" customHeight="1" x14ac:dyDescent="0.2">
      <c r="A28" s="66">
        <v>5</v>
      </c>
      <c r="B28" s="67"/>
      <c r="C28" s="67"/>
      <c r="D28" s="67"/>
      <c r="E28" s="67" t="str">
        <f t="shared" si="0"/>
        <v xml:space="preserve"> </v>
      </c>
      <c r="F28" s="67" t="str">
        <f t="shared" si="1"/>
        <v xml:space="preserve"> </v>
      </c>
      <c r="G28" s="67">
        <f t="shared" si="2"/>
        <v>5000</v>
      </c>
      <c r="H28" s="67" t="str">
        <f t="shared" si="3"/>
        <v xml:space="preserve"> </v>
      </c>
    </row>
    <row r="29" spans="1:1023" ht="19.899999999999999" customHeight="1" x14ac:dyDescent="0.2">
      <c r="A29" s="68">
        <v>6</v>
      </c>
      <c r="B29" s="69"/>
      <c r="C29" s="69"/>
      <c r="D29" s="69"/>
      <c r="E29" s="69" t="str">
        <f t="shared" si="0"/>
        <v xml:space="preserve"> </v>
      </c>
      <c r="F29" s="69" t="str">
        <f t="shared" si="1"/>
        <v xml:space="preserve"> </v>
      </c>
      <c r="G29" s="69">
        <f t="shared" si="2"/>
        <v>5000</v>
      </c>
      <c r="H29" s="69" t="str">
        <f t="shared" si="3"/>
        <v xml:space="preserve"> </v>
      </c>
    </row>
    <row r="30" spans="1:1023" ht="19.899999999999999" customHeight="1" x14ac:dyDescent="0.2">
      <c r="A30" s="66">
        <v>7</v>
      </c>
      <c r="B30" s="67"/>
      <c r="C30" s="67"/>
      <c r="D30" s="67"/>
      <c r="E30" s="67"/>
      <c r="F30" s="67" t="str">
        <f t="shared" si="1"/>
        <v xml:space="preserve"> </v>
      </c>
      <c r="G30" s="67">
        <f t="shared" si="2"/>
        <v>4000</v>
      </c>
      <c r="H30" s="67" t="str">
        <f t="shared" si="3"/>
        <v xml:space="preserve"> </v>
      </c>
    </row>
    <row r="31" spans="1:1023" ht="19.899999999999999" customHeight="1" x14ac:dyDescent="0.2">
      <c r="A31" s="68">
        <v>8</v>
      </c>
      <c r="B31" s="69"/>
      <c r="C31" s="69"/>
      <c r="D31" s="69"/>
      <c r="E31" s="69"/>
      <c r="F31" s="69" t="str">
        <f t="shared" si="1"/>
        <v xml:space="preserve"> </v>
      </c>
      <c r="G31" s="69">
        <f t="shared" si="2"/>
        <v>4000</v>
      </c>
      <c r="H31" s="69" t="str">
        <f t="shared" si="3"/>
        <v xml:space="preserve"> </v>
      </c>
    </row>
    <row r="32" spans="1:1023" ht="19.899999999999999" customHeight="1" x14ac:dyDescent="0.2">
      <c r="A32" s="66">
        <v>9</v>
      </c>
      <c r="B32" s="67"/>
      <c r="C32" s="67"/>
      <c r="D32" s="67"/>
      <c r="E32" s="67"/>
      <c r="F32" s="67"/>
      <c r="G32" s="67">
        <f t="shared" si="2"/>
        <v>3000</v>
      </c>
      <c r="H32" s="67" t="str">
        <f t="shared" si="3"/>
        <v xml:space="preserve"> </v>
      </c>
    </row>
    <row r="33" spans="1:8" ht="19.899999999999999" customHeight="1" x14ac:dyDescent="0.2">
      <c r="A33" s="68">
        <v>10</v>
      </c>
      <c r="B33" s="69"/>
      <c r="C33" s="69"/>
      <c r="D33" s="69"/>
      <c r="E33" s="69"/>
      <c r="F33" s="69"/>
      <c r="G33" s="69"/>
      <c r="H33" s="69" t="str">
        <f t="shared" si="3"/>
        <v xml:space="preserve"> </v>
      </c>
    </row>
  </sheetData>
  <mergeCells count="10">
    <mergeCell ref="A22:A23"/>
    <mergeCell ref="B22:H22"/>
    <mergeCell ref="A1:H1"/>
    <mergeCell ref="A2:A3"/>
    <mergeCell ref="B2:H2"/>
    <mergeCell ref="A17:H17"/>
    <mergeCell ref="A18:H18"/>
    <mergeCell ref="A19:A20"/>
    <mergeCell ref="C19:C20"/>
    <mergeCell ref="F19:H21"/>
  </mergeCells>
  <pageMargins left="0.30905511811023623" right="0.26456692913385832" top="0.72952755905511824" bottom="1.1814960629921261" header="0.33543307086614177" footer="0.78740157480314954"/>
  <pageSetup paperSize="0" fitToWidth="0" fitToHeight="0" pageOrder="overThenDown" orientation="portrait" horizontalDpi="0" verticalDpi="0" copies="0"/>
  <headerFooter alignWithMargins="0">
    <oddHeader>&amp;C&amp;A</oddHeader>
    <oddFooter>&amp;COldal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1416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Szakági elszámolás</vt:lpstr>
      <vt:lpstr>Kategóriák Pénze</vt:lpstr>
      <vt:lpstr>Pénzdíj felosztás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Család</dc:creator>
  <cp:lastModifiedBy>Admin</cp:lastModifiedBy>
  <cp:revision>52</cp:revision>
  <cp:lastPrinted>2023-04-11T14:14:37Z</cp:lastPrinted>
  <dcterms:created xsi:type="dcterms:W3CDTF">2008-05-20T05:31:35Z</dcterms:created>
  <dcterms:modified xsi:type="dcterms:W3CDTF">2023-09-23T20:00:43Z</dcterms:modified>
</cp:coreProperties>
</file>